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RESENTAR\"/>
    </mc:Choice>
  </mc:AlternateContent>
  <xr:revisionPtr revIDLastSave="0" documentId="13_ncr:1_{7DD37CED-A25B-47D1-8682-DB1E52B34CF5}" xr6:coauthVersionLast="47" xr6:coauthVersionMax="47" xr10:uidLastSave="{00000000-0000-0000-0000-000000000000}"/>
  <bookViews>
    <workbookView xWindow="-120" yWindow="-120" windowWidth="20730" windowHeight="11160" firstSheet="2" activeTab="4" xr2:uid="{4C3A3DE7-15C9-44DB-B45D-9A0410D98B8D}"/>
  </bookViews>
  <sheets>
    <sheet name="DEPRECIACION DE BIENES " sheetId="11" state="hidden" r:id="rId1"/>
    <sheet name="CONTROL DE BIENES " sheetId="14" r:id="rId2"/>
    <sheet name="COSTO DE BIENES MENSUALES " sheetId="15" r:id="rId3"/>
    <sheet name="COMPRA DE BOVINO " sheetId="1" r:id="rId4"/>
    <sheet name="COSTO Y REMDIMIENTO MP" sheetId="2" r:id="rId5"/>
    <sheet name="VENTAS " sheetId="8" r:id="rId6"/>
    <sheet name="COSTOS CIIF" sheetId="3" r:id="rId7"/>
    <sheet name="COSTO - GASTOS" sheetId="4" r:id="rId8"/>
    <sheet name="NOMINA   MENSUAL" sheetId="6" r:id="rId9"/>
    <sheet name="EFECTIVO DIARIO  " sheetId="7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L78" i="2" l="1"/>
  <c r="EB78" i="2"/>
  <c r="DR78" i="2"/>
  <c r="DH78" i="2"/>
  <c r="CX78" i="2"/>
  <c r="CN78" i="2"/>
  <c r="CD78" i="2"/>
  <c r="BT78" i="2"/>
  <c r="BJ78" i="2"/>
  <c r="AZ78" i="2"/>
  <c r="AP78" i="2"/>
  <c r="AF78" i="2"/>
  <c r="V78" i="2"/>
  <c r="L78" i="2"/>
  <c r="B78" i="2"/>
  <c r="EL11" i="2"/>
  <c r="EB11" i="2"/>
  <c r="DH11" i="2"/>
  <c r="DR11" i="2"/>
  <c r="CX11" i="2"/>
  <c r="CN11" i="2"/>
  <c r="CD11" i="2"/>
  <c r="BF15" i="2"/>
  <c r="AV15" i="2"/>
  <c r="AQ16" i="2"/>
  <c r="AL15" i="2"/>
  <c r="AG16" i="2"/>
  <c r="AB15" i="2"/>
  <c r="W16" i="2"/>
  <c r="V11" i="2"/>
  <c r="AF11" i="2"/>
  <c r="L11" i="2"/>
  <c r="R15" i="2"/>
  <c r="M16" i="2"/>
  <c r="H15" i="2"/>
  <c r="C16" i="2"/>
  <c r="B11" i="2"/>
  <c r="F10" i="15" l="1"/>
  <c r="AJ9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8" i="14"/>
  <c r="AH8" i="14"/>
  <c r="C40" i="14"/>
  <c r="AI40" i="14" s="1"/>
  <c r="F12" i="15" s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C41" i="14"/>
  <c r="AI41" i="14" s="1"/>
  <c r="F13" i="15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C42" i="14"/>
  <c r="AI42" i="14" s="1"/>
  <c r="F14" i="15" s="1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C45" i="14"/>
  <c r="AI45" i="14" s="1"/>
  <c r="F17" i="15" s="1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C46" i="14"/>
  <c r="AI46" i="14" s="1"/>
  <c r="F18" i="15" s="1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C47" i="14"/>
  <c r="AI47" i="14" s="1"/>
  <c r="F19" i="15" s="1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C55" i="14"/>
  <c r="AH55" i="14" s="1"/>
  <c r="D27" i="15" s="1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C63" i="14"/>
  <c r="AI63" i="14" s="1"/>
  <c r="F35" i="15" s="1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C65" i="14"/>
  <c r="AI65" i="14" s="1"/>
  <c r="F37" i="15" s="1"/>
  <c r="H37" i="15" s="1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C39" i="14"/>
  <c r="E38" i="14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AD38" i="14" s="1"/>
  <c r="AE38" i="14" s="1"/>
  <c r="AF38" i="14" s="1"/>
  <c r="AG38" i="14" s="1"/>
  <c r="I48" i="11"/>
  <c r="I49" i="11" s="1"/>
  <c r="I34" i="11"/>
  <c r="I35" i="11"/>
  <c r="I36" i="11"/>
  <c r="I37" i="11"/>
  <c r="I38" i="11"/>
  <c r="I39" i="11"/>
  <c r="I40" i="11"/>
  <c r="I41" i="11"/>
  <c r="I42" i="11"/>
  <c r="I43" i="11"/>
  <c r="I33" i="11"/>
  <c r="I44" i="11" s="1"/>
  <c r="I24" i="11"/>
  <c r="I25" i="11"/>
  <c r="I26" i="11"/>
  <c r="I27" i="11"/>
  <c r="I28" i="11"/>
  <c r="I10" i="11"/>
  <c r="I11" i="11"/>
  <c r="I12" i="11"/>
  <c r="I13" i="11"/>
  <c r="I14" i="11"/>
  <c r="I15" i="11"/>
  <c r="I16" i="11"/>
  <c r="I17" i="11"/>
  <c r="I18" i="11"/>
  <c r="I19" i="11"/>
  <c r="I9" i="11"/>
  <c r="G33" i="11"/>
  <c r="G29" i="11"/>
  <c r="G24" i="11"/>
  <c r="G25" i="11"/>
  <c r="G26" i="11"/>
  <c r="G27" i="11"/>
  <c r="G28" i="11"/>
  <c r="G23" i="11"/>
  <c r="I23" i="11"/>
  <c r="I29" i="11" s="1"/>
  <c r="H48" i="11"/>
  <c r="H49" i="11" s="1"/>
  <c r="H34" i="11"/>
  <c r="H35" i="11"/>
  <c r="H36" i="11"/>
  <c r="H37" i="11"/>
  <c r="H38" i="11"/>
  <c r="H39" i="11"/>
  <c r="H40" i="11"/>
  <c r="H41" i="11"/>
  <c r="H42" i="11"/>
  <c r="H43" i="11"/>
  <c r="H33" i="11"/>
  <c r="H44" i="11" s="1"/>
  <c r="H24" i="11"/>
  <c r="H25" i="11"/>
  <c r="H26" i="11"/>
  <c r="H27" i="11"/>
  <c r="H28" i="11"/>
  <c r="H23" i="11"/>
  <c r="H29" i="11" s="1"/>
  <c r="H10" i="11"/>
  <c r="H11" i="11"/>
  <c r="H12" i="11"/>
  <c r="H13" i="11"/>
  <c r="H14" i="11"/>
  <c r="H15" i="11"/>
  <c r="H16" i="11"/>
  <c r="H17" i="11"/>
  <c r="H18" i="11"/>
  <c r="H9" i="11"/>
  <c r="H19" i="11" s="1"/>
  <c r="AI39" i="14" l="1"/>
  <c r="F11" i="15" s="1"/>
  <c r="H11" i="15" s="1"/>
  <c r="AP11" i="2"/>
  <c r="AJ41" i="14"/>
  <c r="AJ46" i="14"/>
  <c r="AH60" i="14"/>
  <c r="AH56" i="14"/>
  <c r="D28" i="15" s="1"/>
  <c r="G28" i="15" s="1"/>
  <c r="AI52" i="14"/>
  <c r="F24" i="15" s="1"/>
  <c r="AI49" i="14"/>
  <c r="F21" i="15" s="1"/>
  <c r="AH65" i="14"/>
  <c r="D37" i="15" s="1"/>
  <c r="AH46" i="14"/>
  <c r="D18" i="15" s="1"/>
  <c r="AH40" i="14"/>
  <c r="D12" i="15" s="1"/>
  <c r="G12" i="15" s="1"/>
  <c r="H12" i="15"/>
  <c r="AH59" i="14"/>
  <c r="D31" i="15" s="1"/>
  <c r="G31" i="15" s="1"/>
  <c r="AI51" i="14"/>
  <c r="F23" i="15" s="1"/>
  <c r="H23" i="15" s="1"/>
  <c r="I23" i="15" s="1"/>
  <c r="AH63" i="14"/>
  <c r="D35" i="15" s="1"/>
  <c r="G35" i="15" s="1"/>
  <c r="AH45" i="14"/>
  <c r="D17" i="15" s="1"/>
  <c r="AI60" i="14"/>
  <c r="F32" i="15" s="1"/>
  <c r="H32" i="15" s="1"/>
  <c r="AI56" i="14"/>
  <c r="F28" i="15" s="1"/>
  <c r="H28" i="15" s="1"/>
  <c r="AH39" i="14"/>
  <c r="D11" i="15" s="1"/>
  <c r="G11" i="15" s="1"/>
  <c r="AH42" i="14"/>
  <c r="D14" i="15" s="1"/>
  <c r="G14" i="15" s="1"/>
  <c r="AI59" i="14"/>
  <c r="F31" i="15" s="1"/>
  <c r="H31" i="15" s="1"/>
  <c r="I31" i="15" s="1"/>
  <c r="AH53" i="14"/>
  <c r="D25" i="15" s="1"/>
  <c r="G25" i="15" s="1"/>
  <c r="AH51" i="14"/>
  <c r="D23" i="15" s="1"/>
  <c r="G23" i="15" s="1"/>
  <c r="AI48" i="14"/>
  <c r="F20" i="15" s="1"/>
  <c r="AI44" i="14"/>
  <c r="F16" i="15" s="1"/>
  <c r="H16" i="15" s="1"/>
  <c r="AH47" i="14"/>
  <c r="D19" i="15" s="1"/>
  <c r="G19" i="15" s="1"/>
  <c r="AH41" i="14"/>
  <c r="D13" i="15" s="1"/>
  <c r="G13" i="15" s="1"/>
  <c r="G18" i="15"/>
  <c r="H13" i="15"/>
  <c r="I13" i="15" s="1"/>
  <c r="G27" i="15"/>
  <c r="H35" i="15"/>
  <c r="I35" i="15" s="1"/>
  <c r="G37" i="15"/>
  <c r="I37" i="15" s="1"/>
  <c r="H24" i="15"/>
  <c r="H21" i="15"/>
  <c r="H18" i="15"/>
  <c r="G17" i="15"/>
  <c r="H17" i="15"/>
  <c r="H14" i="15"/>
  <c r="H20" i="15"/>
  <c r="H19" i="15"/>
  <c r="AJ64" i="14"/>
  <c r="AJ65" i="14"/>
  <c r="AI61" i="14"/>
  <c r="F33" i="15" s="1"/>
  <c r="H33" i="15" s="1"/>
  <c r="AI57" i="14"/>
  <c r="F29" i="15" s="1"/>
  <c r="H29" i="15" s="1"/>
  <c r="AJ53" i="14"/>
  <c r="AH64" i="14"/>
  <c r="D36" i="15" s="1"/>
  <c r="G36" i="15" s="1"/>
  <c r="AI64" i="14"/>
  <c r="F36" i="15" s="1"/>
  <c r="H36" i="15" s="1"/>
  <c r="AJ55" i="14"/>
  <c r="AJ60" i="14"/>
  <c r="D32" i="15"/>
  <c r="G32" i="15" s="1"/>
  <c r="AH50" i="14"/>
  <c r="D22" i="15" s="1"/>
  <c r="G22" i="15" s="1"/>
  <c r="AI55" i="14"/>
  <c r="F27" i="15" s="1"/>
  <c r="H27" i="15" s="1"/>
  <c r="AI50" i="14"/>
  <c r="F22" i="15" s="1"/>
  <c r="H22" i="15" s="1"/>
  <c r="AH61" i="14"/>
  <c r="AH57" i="14"/>
  <c r="AH52" i="14"/>
  <c r="AI62" i="14"/>
  <c r="F34" i="15" s="1"/>
  <c r="H34" i="15" s="1"/>
  <c r="AI58" i="14"/>
  <c r="F30" i="15" s="1"/>
  <c r="H30" i="15" s="1"/>
  <c r="AI53" i="14"/>
  <c r="F25" i="15" s="1"/>
  <c r="H25" i="15" s="1"/>
  <c r="AJ59" i="14"/>
  <c r="AH62" i="14"/>
  <c r="D34" i="15" s="1"/>
  <c r="G34" i="15" s="1"/>
  <c r="AH58" i="14"/>
  <c r="D30" i="15" s="1"/>
  <c r="G30" i="15" s="1"/>
  <c r="AJ51" i="14"/>
  <c r="AI54" i="14"/>
  <c r="F26" i="15" s="1"/>
  <c r="H26" i="15" s="1"/>
  <c r="AH54" i="14"/>
  <c r="D26" i="15" s="1"/>
  <c r="G26" i="15" s="1"/>
  <c r="AH48" i="14"/>
  <c r="D20" i="15" s="1"/>
  <c r="G20" i="15" s="1"/>
  <c r="I20" i="15" s="1"/>
  <c r="AH44" i="14"/>
  <c r="D16" i="15" s="1"/>
  <c r="G16" i="15" s="1"/>
  <c r="AH43" i="14"/>
  <c r="D15" i="15" s="1"/>
  <c r="G15" i="15" s="1"/>
  <c r="AI43" i="14"/>
  <c r="F15" i="15" s="1"/>
  <c r="H15" i="15" s="1"/>
  <c r="AJ45" i="14"/>
  <c r="AH49" i="14"/>
  <c r="D21" i="15" s="1"/>
  <c r="G21" i="15" s="1"/>
  <c r="I27" i="15"/>
  <c r="G9" i="11"/>
  <c r="AI8" i="14"/>
  <c r="E11" i="15" s="1"/>
  <c r="AI9" i="14"/>
  <c r="E12" i="15" s="1"/>
  <c r="AI10" i="14"/>
  <c r="E13" i="15" s="1"/>
  <c r="AI11" i="14"/>
  <c r="E14" i="15" s="1"/>
  <c r="AI12" i="14"/>
  <c r="E15" i="15" s="1"/>
  <c r="AI13" i="14"/>
  <c r="E16" i="15" s="1"/>
  <c r="AI14" i="14"/>
  <c r="E17" i="15" s="1"/>
  <c r="AI15" i="14"/>
  <c r="E18" i="15" s="1"/>
  <c r="AI16" i="14"/>
  <c r="E19" i="15" s="1"/>
  <c r="AI17" i="14"/>
  <c r="E20" i="15" s="1"/>
  <c r="AI18" i="14"/>
  <c r="E21" i="15" s="1"/>
  <c r="AI19" i="14"/>
  <c r="E22" i="15" s="1"/>
  <c r="AI20" i="14"/>
  <c r="E23" i="15" s="1"/>
  <c r="AI21" i="14"/>
  <c r="E24" i="15" s="1"/>
  <c r="AI22" i="14"/>
  <c r="E25" i="15" s="1"/>
  <c r="AI23" i="14"/>
  <c r="E26" i="15" s="1"/>
  <c r="AI24" i="14"/>
  <c r="E27" i="15" s="1"/>
  <c r="AI25" i="14"/>
  <c r="E28" i="15" s="1"/>
  <c r="AI26" i="14"/>
  <c r="E29" i="15" s="1"/>
  <c r="AI27" i="14"/>
  <c r="E30" i="15" s="1"/>
  <c r="AI28" i="14"/>
  <c r="E31" i="15" s="1"/>
  <c r="AI29" i="14"/>
  <c r="E32" i="15" s="1"/>
  <c r="AI30" i="14"/>
  <c r="E33" i="15" s="1"/>
  <c r="AI31" i="14"/>
  <c r="E34" i="15" s="1"/>
  <c r="AI32" i="14"/>
  <c r="E35" i="15" s="1"/>
  <c r="AI33" i="14"/>
  <c r="E36" i="15" s="1"/>
  <c r="AI34" i="14"/>
  <c r="E37" i="15" s="1"/>
  <c r="AH9" i="14"/>
  <c r="AH10" i="14"/>
  <c r="AH11" i="14"/>
  <c r="AH12" i="14"/>
  <c r="AH13" i="14"/>
  <c r="AH14" i="14"/>
  <c r="C17" i="15" s="1"/>
  <c r="AH15" i="14"/>
  <c r="AH16" i="14"/>
  <c r="AH17" i="14"/>
  <c r="AH18" i="14"/>
  <c r="C21" i="15" s="1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E7" i="14"/>
  <c r="F7" i="14" s="1"/>
  <c r="G7" i="14" s="1"/>
  <c r="H7" i="14" s="1"/>
  <c r="I7" i="14" s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AG7" i="14" s="1"/>
  <c r="I8" i="1"/>
  <c r="I12" i="15" l="1"/>
  <c r="I11" i="15"/>
  <c r="AZ11" i="2"/>
  <c r="I28" i="15"/>
  <c r="I19" i="15"/>
  <c r="I34" i="15"/>
  <c r="I16" i="15"/>
  <c r="AJ56" i="14"/>
  <c r="I14" i="15"/>
  <c r="I18" i="15"/>
  <c r="AJ40" i="14"/>
  <c r="I30" i="15"/>
  <c r="I32" i="15"/>
  <c r="AJ63" i="14"/>
  <c r="AJ47" i="14"/>
  <c r="I25" i="15"/>
  <c r="AJ42" i="14"/>
  <c r="AJ39" i="14"/>
  <c r="I15" i="15"/>
  <c r="I17" i="15"/>
  <c r="I21" i="15"/>
  <c r="I26" i="15"/>
  <c r="I36" i="15"/>
  <c r="D29" i="15"/>
  <c r="G29" i="15" s="1"/>
  <c r="I29" i="15" s="1"/>
  <c r="AJ57" i="14"/>
  <c r="I22" i="15"/>
  <c r="AJ61" i="14"/>
  <c r="D33" i="15"/>
  <c r="G33" i="15" s="1"/>
  <c r="I33" i="15" s="1"/>
  <c r="AJ50" i="14"/>
  <c r="AJ58" i="14"/>
  <c r="D24" i="15"/>
  <c r="G24" i="15" s="1"/>
  <c r="I24" i="15" s="1"/>
  <c r="AJ52" i="14"/>
  <c r="AJ62" i="14"/>
  <c r="AJ54" i="14"/>
  <c r="AJ48" i="14"/>
  <c r="AJ44" i="14"/>
  <c r="AJ43" i="14"/>
  <c r="AJ49" i="14"/>
  <c r="C37" i="15"/>
  <c r="C25" i="15"/>
  <c r="C33" i="15"/>
  <c r="C29" i="15"/>
  <c r="C13" i="15"/>
  <c r="C36" i="15"/>
  <c r="C32" i="15"/>
  <c r="C28" i="15"/>
  <c r="C24" i="15"/>
  <c r="C20" i="15"/>
  <c r="C16" i="15"/>
  <c r="C35" i="15"/>
  <c r="C31" i="15"/>
  <c r="C27" i="15"/>
  <c r="C23" i="15"/>
  <c r="C19" i="15"/>
  <c r="C15" i="15"/>
  <c r="C34" i="15"/>
  <c r="C30" i="15"/>
  <c r="C26" i="15"/>
  <c r="C22" i="15"/>
  <c r="C18" i="15"/>
  <c r="C14" i="15"/>
  <c r="H38" i="15"/>
  <c r="C12" i="15"/>
  <c r="C11" i="15"/>
  <c r="H10" i="6"/>
  <c r="H11" i="6"/>
  <c r="H12" i="6"/>
  <c r="G10" i="11"/>
  <c r="G11" i="11"/>
  <c r="G12" i="11"/>
  <c r="G13" i="11"/>
  <c r="G14" i="11"/>
  <c r="G15" i="11"/>
  <c r="G16" i="11"/>
  <c r="G17" i="11"/>
  <c r="G18" i="11"/>
  <c r="G34" i="11"/>
  <c r="G35" i="11"/>
  <c r="G36" i="11"/>
  <c r="G37" i="11"/>
  <c r="G38" i="11"/>
  <c r="G39" i="11"/>
  <c r="G40" i="11"/>
  <c r="G41" i="11"/>
  <c r="G42" i="11"/>
  <c r="G43" i="11"/>
  <c r="G48" i="11"/>
  <c r="F48" i="11"/>
  <c r="F49" i="11"/>
  <c r="E49" i="11"/>
  <c r="F33" i="11"/>
  <c r="F34" i="11"/>
  <c r="F35" i="11"/>
  <c r="F36" i="11"/>
  <c r="F37" i="11"/>
  <c r="F38" i="11"/>
  <c r="F39" i="11"/>
  <c r="F40" i="11"/>
  <c r="F41" i="11"/>
  <c r="F42" i="11"/>
  <c r="F43" i="11"/>
  <c r="F19" i="11"/>
  <c r="F10" i="11"/>
  <c r="F11" i="11"/>
  <c r="F12" i="11"/>
  <c r="F13" i="11"/>
  <c r="F14" i="11"/>
  <c r="F15" i="11"/>
  <c r="F16" i="11"/>
  <c r="F17" i="11"/>
  <c r="F18" i="11"/>
  <c r="F9" i="11"/>
  <c r="F23" i="11"/>
  <c r="I9" i="1"/>
  <c r="G49" i="11"/>
  <c r="F26" i="11"/>
  <c r="D49" i="11"/>
  <c r="E48" i="11"/>
  <c r="D44" i="11"/>
  <c r="E43" i="11"/>
  <c r="E42" i="11"/>
  <c r="E41" i="11"/>
  <c r="E40" i="11"/>
  <c r="E39" i="11"/>
  <c r="E38" i="11"/>
  <c r="E37" i="11"/>
  <c r="E36" i="11"/>
  <c r="E35" i="11"/>
  <c r="E34" i="11"/>
  <c r="E33" i="11"/>
  <c r="E28" i="11"/>
  <c r="F28" i="11" s="1"/>
  <c r="E27" i="11"/>
  <c r="F27" i="11" s="1"/>
  <c r="E26" i="11"/>
  <c r="E25" i="11"/>
  <c r="F25" i="11" s="1"/>
  <c r="E24" i="11"/>
  <c r="F24" i="11" s="1"/>
  <c r="E18" i="11"/>
  <c r="E16" i="11"/>
  <c r="E14" i="11"/>
  <c r="E12" i="11"/>
  <c r="E10" i="11"/>
  <c r="BJ11" i="2" l="1"/>
  <c r="D29" i="11"/>
  <c r="E23" i="11"/>
  <c r="E44" i="11"/>
  <c r="E29" i="11"/>
  <c r="E9" i="11"/>
  <c r="E13" i="11"/>
  <c r="E17" i="11"/>
  <c r="D19" i="11"/>
  <c r="E11" i="11"/>
  <c r="E15" i="11"/>
  <c r="BT11" i="2" l="1"/>
  <c r="G38" i="15"/>
  <c r="I38" i="15"/>
  <c r="F29" i="11"/>
  <c r="E19" i="11"/>
  <c r="E25" i="2" l="1"/>
  <c r="I26" i="3"/>
  <c r="EM84" i="2"/>
  <c r="EM87" i="2" s="1"/>
  <c r="EM83" i="2"/>
  <c r="EC84" i="2"/>
  <c r="EC86" i="2" s="1"/>
  <c r="EC83" i="2"/>
  <c r="DS84" i="2"/>
  <c r="DS86" i="2" s="1"/>
  <c r="DS83" i="2"/>
  <c r="DI84" i="2"/>
  <c r="DI83" i="2"/>
  <c r="CY84" i="2"/>
  <c r="CY86" i="2" s="1"/>
  <c r="CY83" i="2"/>
  <c r="CO84" i="2"/>
  <c r="CO86" i="2" s="1"/>
  <c r="CO83" i="2"/>
  <c r="CE84" i="2"/>
  <c r="CE85" i="2" s="1"/>
  <c r="CE83" i="2"/>
  <c r="BU84" i="2"/>
  <c r="BU87" i="2" s="1"/>
  <c r="BU83" i="2"/>
  <c r="BK84" i="2"/>
  <c r="BK86" i="2" s="1"/>
  <c r="BK83" i="2"/>
  <c r="BA84" i="2"/>
  <c r="BA86" i="2" s="1"/>
  <c r="BA83" i="2"/>
  <c r="AQ84" i="2"/>
  <c r="AQ87" i="2" s="1"/>
  <c r="AQ83" i="2"/>
  <c r="AG84" i="2"/>
  <c r="AG86" i="2" s="1"/>
  <c r="AG83" i="2"/>
  <c r="W84" i="2"/>
  <c r="W85" i="2" s="1"/>
  <c r="W83" i="2"/>
  <c r="M84" i="2"/>
  <c r="M85" i="2" s="1"/>
  <c r="M83" i="2"/>
  <c r="C84" i="2"/>
  <c r="C85" i="2" s="1"/>
  <c r="C83" i="2"/>
  <c r="EM17" i="2"/>
  <c r="EM20" i="2" s="1"/>
  <c r="EM16" i="2"/>
  <c r="EC17" i="2"/>
  <c r="EC19" i="2" s="1"/>
  <c r="EC16" i="2"/>
  <c r="DS17" i="2"/>
  <c r="DS18" i="2" s="1"/>
  <c r="DS16" i="2"/>
  <c r="DN16" i="2"/>
  <c r="DI17" i="2"/>
  <c r="DI19" i="2" s="1"/>
  <c r="DI16" i="2"/>
  <c r="CY17" i="2"/>
  <c r="CY19" i="2" s="1"/>
  <c r="CY16" i="2"/>
  <c r="CO17" i="2"/>
  <c r="CO16" i="2"/>
  <c r="CE17" i="2"/>
  <c r="CE19" i="2" s="1"/>
  <c r="CE16" i="2"/>
  <c r="BU17" i="2"/>
  <c r="BU19" i="2" s="1"/>
  <c r="BU16" i="2"/>
  <c r="BK17" i="2"/>
  <c r="BK20" i="2" s="1"/>
  <c r="BK16" i="2"/>
  <c r="BA17" i="2"/>
  <c r="BA20" i="2" s="1"/>
  <c r="BA16" i="2"/>
  <c r="AQ17" i="2"/>
  <c r="AQ18" i="2" s="1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J14" i="8"/>
  <c r="BJ15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28" i="8"/>
  <c r="BJ29" i="8"/>
  <c r="BJ30" i="8"/>
  <c r="BJ31" i="8"/>
  <c r="BJ32" i="8"/>
  <c r="BJ33" i="8"/>
  <c r="BJ34" i="8"/>
  <c r="BJ35" i="8"/>
  <c r="BJ36" i="8"/>
  <c r="BJ37" i="8"/>
  <c r="BJ38" i="8"/>
  <c r="BJ39" i="8"/>
  <c r="BJ40" i="8"/>
  <c r="BJ41" i="8"/>
  <c r="BJ42" i="8"/>
  <c r="BJ4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BM13" i="8"/>
  <c r="BJ13" i="8"/>
  <c r="BG13" i="8"/>
  <c r="BD13" i="8"/>
  <c r="BA13" i="8"/>
  <c r="AX13" i="8"/>
  <c r="AU13" i="8"/>
  <c r="AR13" i="8"/>
  <c r="AO13" i="8"/>
  <c r="AL13" i="8"/>
  <c r="AI13" i="8"/>
  <c r="AF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13" i="8"/>
  <c r="F19" i="4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13" i="3"/>
  <c r="F28" i="4"/>
  <c r="I13" i="6"/>
  <c r="F13" i="6"/>
  <c r="J12" i="6"/>
  <c r="J11" i="6"/>
  <c r="Q44" i="8" l="1"/>
  <c r="K44" i="8"/>
  <c r="AF44" i="8"/>
  <c r="E44" i="8"/>
  <c r="AC44" i="8"/>
  <c r="Z44" i="8"/>
  <c r="W44" i="8"/>
  <c r="BA44" i="8"/>
  <c r="BM44" i="8"/>
  <c r="H44" i="8"/>
  <c r="N44" i="8"/>
  <c r="T44" i="8"/>
  <c r="AR44" i="8"/>
  <c r="BJ44" i="8"/>
  <c r="BD44" i="8"/>
  <c r="AX44" i="8"/>
  <c r="AL44" i="8"/>
  <c r="AO44" i="8"/>
  <c r="AI44" i="8"/>
  <c r="AU44" i="8"/>
  <c r="BG44" i="8"/>
  <c r="CO85" i="2"/>
  <c r="BK19" i="2"/>
  <c r="BA19" i="2"/>
  <c r="C87" i="2"/>
  <c r="BK18" i="2"/>
  <c r="AQ86" i="2"/>
  <c r="BA18" i="2"/>
  <c r="C86" i="2"/>
  <c r="W87" i="2"/>
  <c r="DI18" i="2"/>
  <c r="W86" i="2"/>
  <c r="CY18" i="2"/>
  <c r="CE86" i="2"/>
  <c r="AQ20" i="2"/>
  <c r="CY20" i="2"/>
  <c r="M87" i="2"/>
  <c r="AQ19" i="2"/>
  <c r="M86" i="2"/>
  <c r="CE18" i="2"/>
  <c r="BU86" i="2"/>
  <c r="CE20" i="2"/>
  <c r="BU18" i="2"/>
  <c r="DS20" i="2"/>
  <c r="EM19" i="2"/>
  <c r="CO87" i="2"/>
  <c r="BU20" i="2"/>
  <c r="DS19" i="2"/>
  <c r="BK85" i="2"/>
  <c r="EM85" i="2"/>
  <c r="AQ85" i="2"/>
  <c r="BK87" i="2"/>
  <c r="CE87" i="2"/>
  <c r="EM86" i="2"/>
  <c r="CO19" i="2"/>
  <c r="CO20" i="2"/>
  <c r="CO18" i="2"/>
  <c r="AG85" i="2"/>
  <c r="CY85" i="2"/>
  <c r="AG87" i="2"/>
  <c r="CY87" i="2"/>
  <c r="DS85" i="2"/>
  <c r="DS87" i="2"/>
  <c r="EC85" i="2"/>
  <c r="BA85" i="2"/>
  <c r="EC87" i="2"/>
  <c r="DI20" i="2"/>
  <c r="EM18" i="2"/>
  <c r="BA87" i="2"/>
  <c r="BU85" i="2"/>
  <c r="EC18" i="2"/>
  <c r="EC20" i="2"/>
  <c r="H27" i="6"/>
  <c r="E27" i="6"/>
  <c r="G19" i="6"/>
  <c r="M27" i="6"/>
  <c r="L27" i="6"/>
  <c r="I27" i="6"/>
  <c r="H13" i="6"/>
  <c r="L28" i="6"/>
  <c r="H28" i="6"/>
  <c r="N28" i="6"/>
  <c r="J28" i="6"/>
  <c r="F28" i="6"/>
  <c r="G20" i="6"/>
  <c r="M28" i="6"/>
  <c r="E28" i="6"/>
  <c r="F20" i="6"/>
  <c r="K28" i="6"/>
  <c r="G28" i="6"/>
  <c r="I28" i="6"/>
  <c r="J10" i="6"/>
  <c r="F27" i="6"/>
  <c r="J27" i="6"/>
  <c r="N27" i="6"/>
  <c r="F19" i="6"/>
  <c r="G27" i="6"/>
  <c r="K27" i="6"/>
  <c r="D46" i="8" l="1"/>
  <c r="C11" i="7" s="1"/>
  <c r="C12" i="7" s="1"/>
  <c r="H19" i="6"/>
  <c r="I19" i="6" s="1"/>
  <c r="J19" i="6" s="1"/>
  <c r="O28" i="6"/>
  <c r="P28" i="6" s="1"/>
  <c r="Q28" i="6" s="1"/>
  <c r="R28" i="6" s="1"/>
  <c r="S28" i="6" s="1"/>
  <c r="O27" i="6"/>
  <c r="P27" i="6" s="1"/>
  <c r="H20" i="6"/>
  <c r="I20" i="6" s="1"/>
  <c r="J20" i="6" s="1"/>
  <c r="N26" i="6"/>
  <c r="N29" i="6" s="1"/>
  <c r="D74" i="4" s="1"/>
  <c r="J26" i="6"/>
  <c r="J29" i="6" s="1"/>
  <c r="D70" i="4" s="1"/>
  <c r="F26" i="6"/>
  <c r="F29" i="6" s="1"/>
  <c r="D66" i="4" s="1"/>
  <c r="G18" i="6"/>
  <c r="G21" i="6" s="1"/>
  <c r="L26" i="6"/>
  <c r="L29" i="6" s="1"/>
  <c r="D72" i="4" s="1"/>
  <c r="M26" i="6"/>
  <c r="M29" i="6" s="1"/>
  <c r="D73" i="4" s="1"/>
  <c r="I26" i="6"/>
  <c r="I29" i="6" s="1"/>
  <c r="D69" i="4" s="1"/>
  <c r="E26" i="6"/>
  <c r="E29" i="6" s="1"/>
  <c r="D65" i="4" s="1"/>
  <c r="F18" i="6"/>
  <c r="H26" i="6"/>
  <c r="H29" i="6" s="1"/>
  <c r="D68" i="4" s="1"/>
  <c r="J13" i="6"/>
  <c r="K26" i="6"/>
  <c r="K29" i="6" s="1"/>
  <c r="D71" i="4" s="1"/>
  <c r="G26" i="6"/>
  <c r="G29" i="6" s="1"/>
  <c r="D67" i="4" s="1"/>
  <c r="Q27" i="6" l="1"/>
  <c r="R27" i="6" s="1"/>
  <c r="S27" i="6" s="1"/>
  <c r="D75" i="4"/>
  <c r="D84" i="4" s="1"/>
  <c r="O26" i="6"/>
  <c r="O29" i="6" s="1"/>
  <c r="G11" i="7" s="1"/>
  <c r="G12" i="7" s="1"/>
  <c r="H18" i="6"/>
  <c r="I18" i="6" s="1"/>
  <c r="J18" i="6" s="1"/>
  <c r="J21" i="6" s="1"/>
  <c r="F21" i="6"/>
  <c r="H21" i="6" s="1"/>
  <c r="I21" i="6" s="1"/>
  <c r="P26" i="6" l="1"/>
  <c r="P29" i="6" l="1"/>
  <c r="Q26" i="6"/>
  <c r="Q29" i="6" s="1"/>
  <c r="R26" i="6" l="1"/>
  <c r="R29" i="6" s="1"/>
  <c r="S26" i="6" l="1"/>
  <c r="S29" i="6" s="1"/>
  <c r="F50" i="4"/>
  <c r="F9" i="4"/>
  <c r="F60" i="4"/>
  <c r="F59" i="4"/>
  <c r="F58" i="4"/>
  <c r="F57" i="4"/>
  <c r="F56" i="4"/>
  <c r="F55" i="4"/>
  <c r="F54" i="4"/>
  <c r="F53" i="4"/>
  <c r="F52" i="4"/>
  <c r="F51" i="4"/>
  <c r="F49" i="4"/>
  <c r="F48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D23" i="4"/>
  <c r="F22" i="4"/>
  <c r="F21" i="4"/>
  <c r="F20" i="4"/>
  <c r="F13" i="4"/>
  <c r="F12" i="4"/>
  <c r="F11" i="4"/>
  <c r="F10" i="4"/>
  <c r="D43" i="3"/>
  <c r="I17" i="3"/>
  <c r="AG17" i="2"/>
  <c r="AG18" i="2" s="1"/>
  <c r="AG15" i="2"/>
  <c r="R16" i="2"/>
  <c r="O55" i="2" s="1"/>
  <c r="I10" i="1"/>
  <c r="AB16" i="2" s="1"/>
  <c r="I11" i="1"/>
  <c r="AL16" i="2" s="1"/>
  <c r="I12" i="1"/>
  <c r="AV16" i="2" s="1"/>
  <c r="I13" i="1"/>
  <c r="BF16" i="2" s="1"/>
  <c r="BC55" i="2" s="1"/>
  <c r="I14" i="1"/>
  <c r="BP16" i="2" s="1"/>
  <c r="I15" i="1"/>
  <c r="BZ16" i="2" s="1"/>
  <c r="BW55" i="2" s="1"/>
  <c r="I16" i="1"/>
  <c r="CJ16" i="2" s="1"/>
  <c r="CG55" i="2" s="1"/>
  <c r="I17" i="1"/>
  <c r="CT16" i="2" s="1"/>
  <c r="CT17" i="2" s="1"/>
  <c r="CT18" i="2" s="1"/>
  <c r="I18" i="1"/>
  <c r="DD16" i="2" s="1"/>
  <c r="DA55" i="2" s="1"/>
  <c r="I19" i="1"/>
  <c r="I20" i="1"/>
  <c r="DX16" i="2" s="1"/>
  <c r="I21" i="1"/>
  <c r="EH16" i="2" s="1"/>
  <c r="I22" i="1"/>
  <c r="ER16" i="2" s="1"/>
  <c r="EO55" i="2" s="1"/>
  <c r="I23" i="1"/>
  <c r="H83" i="2" s="1"/>
  <c r="E122" i="2" s="1"/>
  <c r="I24" i="1"/>
  <c r="R83" i="2" s="1"/>
  <c r="O122" i="2" s="1"/>
  <c r="I25" i="1"/>
  <c r="AB83" i="2" s="1"/>
  <c r="Y122" i="2" s="1"/>
  <c r="I26" i="1"/>
  <c r="AL83" i="2" s="1"/>
  <c r="AL84" i="2" s="1"/>
  <c r="I27" i="1"/>
  <c r="AV83" i="2" s="1"/>
  <c r="AS122" i="2" s="1"/>
  <c r="I28" i="1"/>
  <c r="BF83" i="2" s="1"/>
  <c r="BC122" i="2" s="1"/>
  <c r="I29" i="1"/>
  <c r="BP83" i="2" s="1"/>
  <c r="BM122" i="2" s="1"/>
  <c r="I30" i="1"/>
  <c r="BZ83" i="2" s="1"/>
  <c r="BW122" i="2" s="1"/>
  <c r="I31" i="1"/>
  <c r="CJ83" i="2" s="1"/>
  <c r="CG122" i="2" s="1"/>
  <c r="I32" i="1"/>
  <c r="CT83" i="2" s="1"/>
  <c r="CQ122" i="2" s="1"/>
  <c r="I33" i="1"/>
  <c r="DD83" i="2" s="1"/>
  <c r="DA122" i="2" s="1"/>
  <c r="I34" i="1"/>
  <c r="DN83" i="2" s="1"/>
  <c r="DK122" i="2" s="1"/>
  <c r="I35" i="1"/>
  <c r="DX83" i="2" s="1"/>
  <c r="DU122" i="2" s="1"/>
  <c r="I36" i="1"/>
  <c r="EH83" i="2" s="1"/>
  <c r="EE122" i="2" s="1"/>
  <c r="I37" i="1"/>
  <c r="ER83" i="2" s="1"/>
  <c r="EO122" i="2" s="1"/>
  <c r="I38" i="1"/>
  <c r="H16" i="2"/>
  <c r="E55" i="2" s="1"/>
  <c r="W17" i="2"/>
  <c r="W55" i="2" s="1"/>
  <c r="W15" i="2"/>
  <c r="EN125" i="2"/>
  <c r="EL125" i="2"/>
  <c r="ED125" i="2"/>
  <c r="EB125" i="2"/>
  <c r="DT125" i="2"/>
  <c r="DR125" i="2"/>
  <c r="DJ125" i="2"/>
  <c r="DH125" i="2"/>
  <c r="CZ125" i="2"/>
  <c r="CX125" i="2"/>
  <c r="CP125" i="2"/>
  <c r="CN125" i="2"/>
  <c r="CF125" i="2"/>
  <c r="CD125" i="2"/>
  <c r="BV125" i="2"/>
  <c r="BT125" i="2"/>
  <c r="BL125" i="2"/>
  <c r="BJ125" i="2"/>
  <c r="BB125" i="2"/>
  <c r="AZ125" i="2"/>
  <c r="AR125" i="2"/>
  <c r="AP125" i="2"/>
  <c r="AH125" i="2"/>
  <c r="AF125" i="2"/>
  <c r="X125" i="2"/>
  <c r="V125" i="2"/>
  <c r="N125" i="2"/>
  <c r="L125" i="2"/>
  <c r="D125" i="2"/>
  <c r="B125" i="2"/>
  <c r="EN124" i="2"/>
  <c r="ED124" i="2"/>
  <c r="DT124" i="2"/>
  <c r="DJ124" i="2"/>
  <c r="CZ124" i="2"/>
  <c r="CP124" i="2"/>
  <c r="CF124" i="2"/>
  <c r="BV124" i="2"/>
  <c r="BL124" i="2"/>
  <c r="BB124" i="2"/>
  <c r="AR124" i="2"/>
  <c r="AH124" i="2"/>
  <c r="X124" i="2"/>
  <c r="N124" i="2"/>
  <c r="D124" i="2"/>
  <c r="EN123" i="2"/>
  <c r="ED123" i="2"/>
  <c r="DT123" i="2"/>
  <c r="DJ123" i="2"/>
  <c r="CZ123" i="2"/>
  <c r="CP123" i="2"/>
  <c r="CF123" i="2"/>
  <c r="BV123" i="2"/>
  <c r="BL123" i="2"/>
  <c r="BB123" i="2"/>
  <c r="AR123" i="2"/>
  <c r="AH123" i="2"/>
  <c r="X123" i="2"/>
  <c r="N123" i="2"/>
  <c r="D123" i="2"/>
  <c r="EN122" i="2"/>
  <c r="ED122" i="2"/>
  <c r="DT122" i="2"/>
  <c r="DJ122" i="2"/>
  <c r="CZ122" i="2"/>
  <c r="CP122" i="2"/>
  <c r="CF122" i="2"/>
  <c r="BV122" i="2"/>
  <c r="BL122" i="2"/>
  <c r="BB122" i="2"/>
  <c r="AR122" i="2"/>
  <c r="AH122" i="2"/>
  <c r="X122" i="2"/>
  <c r="N122" i="2"/>
  <c r="D122" i="2"/>
  <c r="EO116" i="2"/>
  <c r="EM131" i="2" s="1"/>
  <c r="EE116" i="2"/>
  <c r="EC131" i="2" s="1"/>
  <c r="DU116" i="2"/>
  <c r="DS131" i="2" s="1"/>
  <c r="DK116" i="2"/>
  <c r="DI131" i="2" s="1"/>
  <c r="DA116" i="2"/>
  <c r="CY131" i="2" s="1"/>
  <c r="CQ116" i="2"/>
  <c r="CO131" i="2" s="1"/>
  <c r="CG116" i="2"/>
  <c r="CE131" i="2" s="1"/>
  <c r="BW116" i="2"/>
  <c r="BU131" i="2" s="1"/>
  <c r="BM116" i="2"/>
  <c r="BK131" i="2" s="1"/>
  <c r="BC116" i="2"/>
  <c r="BA131" i="2" s="1"/>
  <c r="AS116" i="2"/>
  <c r="AQ131" i="2" s="1"/>
  <c r="AI116" i="2"/>
  <c r="AG131" i="2" s="1"/>
  <c r="Y116" i="2"/>
  <c r="W131" i="2" s="1"/>
  <c r="O116" i="2"/>
  <c r="M131" i="2" s="1"/>
  <c r="E116" i="2"/>
  <c r="C131" i="2" s="1"/>
  <c r="ES111" i="2"/>
  <c r="EN111" i="2"/>
  <c r="EM111" i="2"/>
  <c r="EI111" i="2"/>
  <c r="ED111" i="2"/>
  <c r="EC111" i="2"/>
  <c r="DY111" i="2"/>
  <c r="DT111" i="2"/>
  <c r="DS111" i="2"/>
  <c r="DO111" i="2"/>
  <c r="DJ111" i="2"/>
  <c r="DI111" i="2"/>
  <c r="DE111" i="2"/>
  <c r="CZ111" i="2"/>
  <c r="CY111" i="2"/>
  <c r="CU111" i="2"/>
  <c r="CP111" i="2"/>
  <c r="CO111" i="2"/>
  <c r="CK111" i="2"/>
  <c r="CF111" i="2"/>
  <c r="CE111" i="2"/>
  <c r="CA111" i="2"/>
  <c r="BV111" i="2"/>
  <c r="BU111" i="2"/>
  <c r="BQ111" i="2"/>
  <c r="BL111" i="2"/>
  <c r="BK111" i="2"/>
  <c r="BG111" i="2"/>
  <c r="BB111" i="2"/>
  <c r="BA111" i="2"/>
  <c r="AW111" i="2"/>
  <c r="AR111" i="2"/>
  <c r="AQ111" i="2"/>
  <c r="AM111" i="2"/>
  <c r="AH111" i="2"/>
  <c r="AG111" i="2"/>
  <c r="AC111" i="2"/>
  <c r="X111" i="2"/>
  <c r="W111" i="2"/>
  <c r="S111" i="2"/>
  <c r="N111" i="2"/>
  <c r="M111" i="2"/>
  <c r="I111" i="2"/>
  <c r="D111" i="2"/>
  <c r="C111" i="2"/>
  <c r="EO110" i="2"/>
  <c r="EP110" i="2" s="1"/>
  <c r="EE110" i="2"/>
  <c r="DU110" i="2"/>
  <c r="DV110" i="2" s="1"/>
  <c r="DK110" i="2"/>
  <c r="DP110" i="2" s="1"/>
  <c r="DA110" i="2"/>
  <c r="DB110" i="2" s="1"/>
  <c r="CQ110" i="2"/>
  <c r="CR110" i="2" s="1"/>
  <c r="CG110" i="2"/>
  <c r="CH110" i="2" s="1"/>
  <c r="BW110" i="2"/>
  <c r="BM110" i="2"/>
  <c r="BN110" i="2" s="1"/>
  <c r="BC110" i="2"/>
  <c r="BD110" i="2" s="1"/>
  <c r="AS110" i="2"/>
  <c r="AI110" i="2"/>
  <c r="Y110" i="2"/>
  <c r="Z110" i="2" s="1"/>
  <c r="O110" i="2"/>
  <c r="E110" i="2"/>
  <c r="F110" i="2" s="1"/>
  <c r="EO109" i="2"/>
  <c r="EE109" i="2"/>
  <c r="EF109" i="2" s="1"/>
  <c r="DU109" i="2"/>
  <c r="DV109" i="2" s="1"/>
  <c r="DK109" i="2"/>
  <c r="DP109" i="2" s="1"/>
  <c r="DA109" i="2"/>
  <c r="CQ109" i="2"/>
  <c r="CR109" i="2" s="1"/>
  <c r="CG109" i="2"/>
  <c r="CH109" i="2" s="1"/>
  <c r="BW109" i="2"/>
  <c r="BX109" i="2" s="1"/>
  <c r="BM109" i="2"/>
  <c r="BC109" i="2"/>
  <c r="BD109" i="2" s="1"/>
  <c r="AS109" i="2"/>
  <c r="AT109" i="2" s="1"/>
  <c r="AI109" i="2"/>
  <c r="Y109" i="2"/>
  <c r="O109" i="2"/>
  <c r="P109" i="2" s="1"/>
  <c r="E109" i="2"/>
  <c r="EO108" i="2"/>
  <c r="EP108" i="2" s="1"/>
  <c r="EE108" i="2"/>
  <c r="DU108" i="2"/>
  <c r="DV108" i="2" s="1"/>
  <c r="DK108" i="2"/>
  <c r="DA108" i="2"/>
  <c r="CQ108" i="2"/>
  <c r="CG108" i="2"/>
  <c r="CH108" i="2" s="1"/>
  <c r="BW108" i="2"/>
  <c r="BM108" i="2"/>
  <c r="BN108" i="2" s="1"/>
  <c r="BC108" i="2"/>
  <c r="AS108" i="2"/>
  <c r="AT108" i="2" s="1"/>
  <c r="AI108" i="2"/>
  <c r="AJ108" i="2" s="1"/>
  <c r="Y108" i="2"/>
  <c r="O108" i="2"/>
  <c r="E108" i="2"/>
  <c r="F108" i="2" s="1"/>
  <c r="EO107" i="2"/>
  <c r="EE107" i="2"/>
  <c r="EF107" i="2" s="1"/>
  <c r="DU107" i="2"/>
  <c r="DK107" i="2"/>
  <c r="DA107" i="2"/>
  <c r="DB107" i="2" s="1"/>
  <c r="CQ107" i="2"/>
  <c r="CG107" i="2"/>
  <c r="BW107" i="2"/>
  <c r="BX107" i="2" s="1"/>
  <c r="BM107" i="2"/>
  <c r="BC107" i="2"/>
  <c r="BD107" i="2" s="1"/>
  <c r="AS107" i="2"/>
  <c r="AI107" i="2"/>
  <c r="AJ107" i="2" s="1"/>
  <c r="Y107" i="2"/>
  <c r="O107" i="2"/>
  <c r="E107" i="2"/>
  <c r="F107" i="2" s="1"/>
  <c r="EO106" i="2"/>
  <c r="EE106" i="2"/>
  <c r="DU106" i="2"/>
  <c r="DK106" i="2"/>
  <c r="DP106" i="2" s="1"/>
  <c r="DA106" i="2"/>
  <c r="CQ106" i="2"/>
  <c r="CR106" i="2" s="1"/>
  <c r="CG106" i="2"/>
  <c r="CH106" i="2" s="1"/>
  <c r="BW106" i="2"/>
  <c r="BM106" i="2"/>
  <c r="BN106" i="2" s="1"/>
  <c r="BC106" i="2"/>
  <c r="BD106" i="2" s="1"/>
  <c r="AS106" i="2"/>
  <c r="AI106" i="2"/>
  <c r="AJ106" i="2" s="1"/>
  <c r="Y106" i="2"/>
  <c r="O106" i="2"/>
  <c r="P106" i="2" s="1"/>
  <c r="E106" i="2"/>
  <c r="EO105" i="2"/>
  <c r="EP105" i="2" s="1"/>
  <c r="EE105" i="2"/>
  <c r="DU105" i="2"/>
  <c r="DV105" i="2" s="1"/>
  <c r="DK105" i="2"/>
  <c r="DP105" i="2" s="1"/>
  <c r="DA105" i="2"/>
  <c r="DB105" i="2" s="1"/>
  <c r="CQ105" i="2"/>
  <c r="CG105" i="2"/>
  <c r="CH105" i="2" s="1"/>
  <c r="BW105" i="2"/>
  <c r="BM105" i="2"/>
  <c r="BN105" i="2" s="1"/>
  <c r="BC105" i="2"/>
  <c r="AS105" i="2"/>
  <c r="AT105" i="2" s="1"/>
  <c r="AI105" i="2"/>
  <c r="Y105" i="2"/>
  <c r="Z105" i="2" s="1"/>
  <c r="O105" i="2"/>
  <c r="P105" i="2" s="1"/>
  <c r="E105" i="2"/>
  <c r="F105" i="2" s="1"/>
  <c r="EO104" i="2"/>
  <c r="EP104" i="2" s="1"/>
  <c r="EE104" i="2"/>
  <c r="DU104" i="2"/>
  <c r="DV104" i="2" s="1"/>
  <c r="DK104" i="2"/>
  <c r="DA104" i="2"/>
  <c r="DB104" i="2" s="1"/>
  <c r="CQ104" i="2"/>
  <c r="CG104" i="2"/>
  <c r="CH104" i="2" s="1"/>
  <c r="BW104" i="2"/>
  <c r="BX104" i="2" s="1"/>
  <c r="BM104" i="2"/>
  <c r="BN104" i="2" s="1"/>
  <c r="BC104" i="2"/>
  <c r="BD104" i="2" s="1"/>
  <c r="AS104" i="2"/>
  <c r="AT104" i="2" s="1"/>
  <c r="AI104" i="2"/>
  <c r="AJ104" i="2" s="1"/>
  <c r="Y104" i="2"/>
  <c r="O104" i="2"/>
  <c r="P104" i="2" s="1"/>
  <c r="E104" i="2"/>
  <c r="EO103" i="2"/>
  <c r="EP103" i="2" s="1"/>
  <c r="EE103" i="2"/>
  <c r="DU103" i="2"/>
  <c r="DV103" i="2" s="1"/>
  <c r="DK103" i="2"/>
  <c r="DP103" i="2" s="1"/>
  <c r="DA103" i="2"/>
  <c r="DB103" i="2" s="1"/>
  <c r="CQ103" i="2"/>
  <c r="CG103" i="2"/>
  <c r="CH103" i="2" s="1"/>
  <c r="BW103" i="2"/>
  <c r="BM103" i="2"/>
  <c r="BC103" i="2"/>
  <c r="BD103" i="2" s="1"/>
  <c r="AS103" i="2"/>
  <c r="AT103" i="2" s="1"/>
  <c r="AI103" i="2"/>
  <c r="AJ103" i="2" s="1"/>
  <c r="Y103" i="2"/>
  <c r="Z103" i="2" s="1"/>
  <c r="O103" i="2"/>
  <c r="E103" i="2"/>
  <c r="F103" i="2" s="1"/>
  <c r="EO102" i="2"/>
  <c r="EP102" i="2" s="1"/>
  <c r="EE102" i="2"/>
  <c r="EF102" i="2" s="1"/>
  <c r="DU102" i="2"/>
  <c r="DK102" i="2"/>
  <c r="DA102" i="2"/>
  <c r="CQ102" i="2"/>
  <c r="CR102" i="2" s="1"/>
  <c r="CG102" i="2"/>
  <c r="BW102" i="2"/>
  <c r="BX102" i="2" s="1"/>
  <c r="BM102" i="2"/>
  <c r="BC102" i="2"/>
  <c r="AS102" i="2"/>
  <c r="AT102" i="2" s="1"/>
  <c r="AI102" i="2"/>
  <c r="AJ102" i="2" s="1"/>
  <c r="Y102" i="2"/>
  <c r="Z102" i="2" s="1"/>
  <c r="O102" i="2"/>
  <c r="P102" i="2" s="1"/>
  <c r="E102" i="2"/>
  <c r="F102" i="2" s="1"/>
  <c r="EO101" i="2"/>
  <c r="EP101" i="2" s="1"/>
  <c r="EE101" i="2"/>
  <c r="DU101" i="2"/>
  <c r="DK101" i="2"/>
  <c r="DP101" i="2" s="1"/>
  <c r="DA101" i="2"/>
  <c r="DB101" i="2" s="1"/>
  <c r="CQ101" i="2"/>
  <c r="CG101" i="2"/>
  <c r="CH101" i="2" s="1"/>
  <c r="BW101" i="2"/>
  <c r="BM101" i="2"/>
  <c r="BN101" i="2" s="1"/>
  <c r="BC101" i="2"/>
  <c r="BD101" i="2" s="1"/>
  <c r="AS101" i="2"/>
  <c r="AT101" i="2" s="1"/>
  <c r="AI101" i="2"/>
  <c r="AJ101" i="2" s="1"/>
  <c r="Y101" i="2"/>
  <c r="Z101" i="2" s="1"/>
  <c r="O101" i="2"/>
  <c r="P101" i="2" s="1"/>
  <c r="E101" i="2"/>
  <c r="F101" i="2" s="1"/>
  <c r="EO100" i="2"/>
  <c r="EP100" i="2" s="1"/>
  <c r="EE100" i="2"/>
  <c r="DU100" i="2"/>
  <c r="DK100" i="2"/>
  <c r="DA100" i="2"/>
  <c r="DB100" i="2" s="1"/>
  <c r="CQ100" i="2"/>
  <c r="CG100" i="2"/>
  <c r="CH100" i="2" s="1"/>
  <c r="BW100" i="2"/>
  <c r="BX100" i="2" s="1"/>
  <c r="BM100" i="2"/>
  <c r="BN100" i="2" s="1"/>
  <c r="BC100" i="2"/>
  <c r="AS100" i="2"/>
  <c r="AI100" i="2"/>
  <c r="AJ100" i="2" s="1"/>
  <c r="Y100" i="2"/>
  <c r="O100" i="2"/>
  <c r="P100" i="2" s="1"/>
  <c r="E100" i="2"/>
  <c r="EO99" i="2"/>
  <c r="EP99" i="2" s="1"/>
  <c r="EE99" i="2"/>
  <c r="DU99" i="2"/>
  <c r="DK99" i="2"/>
  <c r="DP99" i="2" s="1"/>
  <c r="DA99" i="2"/>
  <c r="CQ99" i="2"/>
  <c r="CR99" i="2" s="1"/>
  <c r="CG99" i="2"/>
  <c r="BW99" i="2"/>
  <c r="BX99" i="2" s="1"/>
  <c r="BM99" i="2"/>
  <c r="BC99" i="2"/>
  <c r="BD99" i="2" s="1"/>
  <c r="AS99" i="2"/>
  <c r="AT99" i="2" s="1"/>
  <c r="AI99" i="2"/>
  <c r="AJ99" i="2" s="1"/>
  <c r="Y99" i="2"/>
  <c r="O99" i="2"/>
  <c r="P99" i="2" s="1"/>
  <c r="E99" i="2"/>
  <c r="EO98" i="2"/>
  <c r="EP98" i="2" s="1"/>
  <c r="EE98" i="2"/>
  <c r="DU98" i="2"/>
  <c r="DV98" i="2" s="1"/>
  <c r="DK98" i="2"/>
  <c r="DP98" i="2" s="1"/>
  <c r="DA98" i="2"/>
  <c r="DB98" i="2" s="1"/>
  <c r="CQ98" i="2"/>
  <c r="CR98" i="2" s="1"/>
  <c r="CG98" i="2"/>
  <c r="CH98" i="2" s="1"/>
  <c r="BW98" i="2"/>
  <c r="BM98" i="2"/>
  <c r="BC98" i="2"/>
  <c r="AS98" i="2"/>
  <c r="AT98" i="2" s="1"/>
  <c r="AI98" i="2"/>
  <c r="AJ98" i="2" s="1"/>
  <c r="Y98" i="2"/>
  <c r="Z98" i="2" s="1"/>
  <c r="O98" i="2"/>
  <c r="E98" i="2"/>
  <c r="F98" i="2" s="1"/>
  <c r="EO97" i="2"/>
  <c r="EP97" i="2" s="1"/>
  <c r="EE97" i="2"/>
  <c r="DU97" i="2"/>
  <c r="DK97" i="2"/>
  <c r="DA97" i="2"/>
  <c r="CQ97" i="2"/>
  <c r="CR97" i="2" s="1"/>
  <c r="CG97" i="2"/>
  <c r="BW97" i="2"/>
  <c r="BX97" i="2" s="1"/>
  <c r="BM97" i="2"/>
  <c r="BN97" i="2" s="1"/>
  <c r="BC97" i="2"/>
  <c r="BD97" i="2" s="1"/>
  <c r="AS97" i="2"/>
  <c r="AT97" i="2" s="1"/>
  <c r="AI97" i="2"/>
  <c r="AJ97" i="2" s="1"/>
  <c r="Y97" i="2"/>
  <c r="O97" i="2"/>
  <c r="P97" i="2" s="1"/>
  <c r="E97" i="2"/>
  <c r="F97" i="2" s="1"/>
  <c r="EO96" i="2"/>
  <c r="EP96" i="2" s="1"/>
  <c r="EE96" i="2"/>
  <c r="DU96" i="2"/>
  <c r="DK96" i="2"/>
  <c r="DP96" i="2" s="1"/>
  <c r="DA96" i="2"/>
  <c r="DB96" i="2" s="1"/>
  <c r="CQ96" i="2"/>
  <c r="CR96" i="2" s="1"/>
  <c r="CG96" i="2"/>
  <c r="CH96" i="2" s="1"/>
  <c r="BW96" i="2"/>
  <c r="BM96" i="2"/>
  <c r="BN96" i="2" s="1"/>
  <c r="BC96" i="2"/>
  <c r="AS96" i="2"/>
  <c r="AT96" i="2" s="1"/>
  <c r="AI96" i="2"/>
  <c r="AJ96" i="2" s="1"/>
  <c r="Y96" i="2"/>
  <c r="Z96" i="2" s="1"/>
  <c r="O96" i="2"/>
  <c r="E96" i="2"/>
  <c r="F96" i="2" s="1"/>
  <c r="EO95" i="2"/>
  <c r="EE95" i="2"/>
  <c r="DU95" i="2"/>
  <c r="DV95" i="2" s="1"/>
  <c r="DK95" i="2"/>
  <c r="DA95" i="2"/>
  <c r="CQ95" i="2"/>
  <c r="CR95" i="2" s="1"/>
  <c r="CG95" i="2"/>
  <c r="CH95" i="2" s="1"/>
  <c r="BW95" i="2"/>
  <c r="BX95" i="2" s="1"/>
  <c r="BM95" i="2"/>
  <c r="BC95" i="2"/>
  <c r="BD95" i="2" s="1"/>
  <c r="AS95" i="2"/>
  <c r="AI95" i="2"/>
  <c r="AJ95" i="2" s="1"/>
  <c r="Y95" i="2"/>
  <c r="Z95" i="2" s="1"/>
  <c r="O95" i="2"/>
  <c r="E95" i="2"/>
  <c r="EO94" i="2"/>
  <c r="EP94" i="2" s="1"/>
  <c r="EE94" i="2"/>
  <c r="DU94" i="2"/>
  <c r="DK94" i="2"/>
  <c r="DA94" i="2"/>
  <c r="DB94" i="2" s="1"/>
  <c r="CQ94" i="2"/>
  <c r="CG94" i="2"/>
  <c r="BW94" i="2"/>
  <c r="BM94" i="2"/>
  <c r="BN94" i="2" s="1"/>
  <c r="BC94" i="2"/>
  <c r="AS94" i="2"/>
  <c r="AI94" i="2"/>
  <c r="AJ94" i="2" s="1"/>
  <c r="Y94" i="2"/>
  <c r="Z94" i="2" s="1"/>
  <c r="O94" i="2"/>
  <c r="E94" i="2"/>
  <c r="EO93" i="2"/>
  <c r="EE93" i="2"/>
  <c r="EF93" i="2" s="1"/>
  <c r="DU93" i="2"/>
  <c r="DK93" i="2"/>
  <c r="DP93" i="2" s="1"/>
  <c r="DA93" i="2"/>
  <c r="DB93" i="2" s="1"/>
  <c r="CQ93" i="2"/>
  <c r="CR93" i="2" s="1"/>
  <c r="CG93" i="2"/>
  <c r="BW93" i="2"/>
  <c r="BM93" i="2"/>
  <c r="BC93" i="2"/>
  <c r="BD93" i="2" s="1"/>
  <c r="AS93" i="2"/>
  <c r="AI93" i="2"/>
  <c r="Y93" i="2"/>
  <c r="Z93" i="2" s="1"/>
  <c r="O93" i="2"/>
  <c r="P93" i="2" s="1"/>
  <c r="E93" i="2"/>
  <c r="EO92" i="2"/>
  <c r="EP92" i="2" s="1"/>
  <c r="EE92" i="2"/>
  <c r="EF92" i="2" s="1"/>
  <c r="DU92" i="2"/>
  <c r="DV92" i="2" s="1"/>
  <c r="DK92" i="2"/>
  <c r="DA92" i="2"/>
  <c r="DB92" i="2" s="1"/>
  <c r="CQ92" i="2"/>
  <c r="CR92" i="2" s="1"/>
  <c r="CG92" i="2"/>
  <c r="CH92" i="2" s="1"/>
  <c r="BW92" i="2"/>
  <c r="BX92" i="2" s="1"/>
  <c r="BM92" i="2"/>
  <c r="BN92" i="2" s="1"/>
  <c r="BC92" i="2"/>
  <c r="BD92" i="2" s="1"/>
  <c r="AS92" i="2"/>
  <c r="AT92" i="2" s="1"/>
  <c r="AI92" i="2"/>
  <c r="Y92" i="2"/>
  <c r="Z92" i="2" s="1"/>
  <c r="O92" i="2"/>
  <c r="P92" i="2" s="1"/>
  <c r="E92" i="2"/>
  <c r="F92" i="2" s="1"/>
  <c r="EM122" i="2"/>
  <c r="EC122" i="2"/>
  <c r="DS122" i="2"/>
  <c r="DI122" i="2"/>
  <c r="CY122" i="2"/>
  <c r="CO122" i="2"/>
  <c r="CE122" i="2"/>
  <c r="BU122" i="2"/>
  <c r="BK122" i="2"/>
  <c r="BA122" i="2"/>
  <c r="AQ122" i="2"/>
  <c r="AG122" i="2"/>
  <c r="W122" i="2"/>
  <c r="M122" i="2"/>
  <c r="C122" i="2"/>
  <c r="EM82" i="2"/>
  <c r="EC82" i="2"/>
  <c r="DS82" i="2"/>
  <c r="DI82" i="2"/>
  <c r="CY82" i="2"/>
  <c r="CO82" i="2"/>
  <c r="CE82" i="2"/>
  <c r="BU82" i="2"/>
  <c r="BK82" i="2"/>
  <c r="BA82" i="2"/>
  <c r="AQ82" i="2"/>
  <c r="AG82" i="2"/>
  <c r="W82" i="2"/>
  <c r="M82" i="2"/>
  <c r="C82" i="2"/>
  <c r="EN58" i="2"/>
  <c r="EL58" i="2"/>
  <c r="ED58" i="2"/>
  <c r="EB58" i="2"/>
  <c r="DT58" i="2"/>
  <c r="DR58" i="2"/>
  <c r="EN57" i="2"/>
  <c r="ED57" i="2"/>
  <c r="DT57" i="2"/>
  <c r="EN56" i="2"/>
  <c r="ED56" i="2"/>
  <c r="DT56" i="2"/>
  <c r="EN55" i="2"/>
  <c r="ED55" i="2"/>
  <c r="DT55" i="2"/>
  <c r="EO49" i="2"/>
  <c r="EM64" i="2" s="1"/>
  <c r="EE49" i="2"/>
  <c r="EC64" i="2" s="1"/>
  <c r="DU49" i="2"/>
  <c r="DS64" i="2" s="1"/>
  <c r="ES44" i="2"/>
  <c r="EN44" i="2"/>
  <c r="EM44" i="2"/>
  <c r="EI44" i="2"/>
  <c r="ED44" i="2"/>
  <c r="EC44" i="2"/>
  <c r="DY44" i="2"/>
  <c r="DT44" i="2"/>
  <c r="DS44" i="2"/>
  <c r="EO43" i="2"/>
  <c r="EE43" i="2"/>
  <c r="DU43" i="2"/>
  <c r="DV43" i="2" s="1"/>
  <c r="EO42" i="2"/>
  <c r="EE42" i="2"/>
  <c r="EF42" i="2" s="1"/>
  <c r="DU42" i="2"/>
  <c r="EO41" i="2"/>
  <c r="EP41" i="2" s="1"/>
  <c r="EE41" i="2"/>
  <c r="DU41" i="2"/>
  <c r="DV41" i="2" s="1"/>
  <c r="EO40" i="2"/>
  <c r="EP40" i="2" s="1"/>
  <c r="EE40" i="2"/>
  <c r="EF40" i="2" s="1"/>
  <c r="DU40" i="2"/>
  <c r="EO39" i="2"/>
  <c r="EP39" i="2" s="1"/>
  <c r="EE39" i="2"/>
  <c r="DU39" i="2"/>
  <c r="DV39" i="2" s="1"/>
  <c r="EO38" i="2"/>
  <c r="EE38" i="2"/>
  <c r="EF38" i="2" s="1"/>
  <c r="DU38" i="2"/>
  <c r="EO37" i="2"/>
  <c r="EP37" i="2" s="1"/>
  <c r="EE37" i="2"/>
  <c r="EF37" i="2" s="1"/>
  <c r="DU37" i="2"/>
  <c r="EO36" i="2"/>
  <c r="EP36" i="2" s="1"/>
  <c r="EE36" i="2"/>
  <c r="EF36" i="2" s="1"/>
  <c r="DU36" i="2"/>
  <c r="DV36" i="2" s="1"/>
  <c r="EO35" i="2"/>
  <c r="EP35" i="2" s="1"/>
  <c r="EE35" i="2"/>
  <c r="DU35" i="2"/>
  <c r="DV35" i="2" s="1"/>
  <c r="EO34" i="2"/>
  <c r="EE34" i="2"/>
  <c r="EF34" i="2" s="1"/>
  <c r="DU34" i="2"/>
  <c r="EO33" i="2"/>
  <c r="EP33" i="2" s="1"/>
  <c r="EE33" i="2"/>
  <c r="DU33" i="2"/>
  <c r="DV33" i="2" s="1"/>
  <c r="EO32" i="2"/>
  <c r="EP32" i="2" s="1"/>
  <c r="EE32" i="2"/>
  <c r="EF32" i="2" s="1"/>
  <c r="DU32" i="2"/>
  <c r="EO31" i="2"/>
  <c r="EP31" i="2" s="1"/>
  <c r="EE31" i="2"/>
  <c r="DU31" i="2"/>
  <c r="DV31" i="2" s="1"/>
  <c r="EO30" i="2"/>
  <c r="EE30" i="2"/>
  <c r="DU30" i="2"/>
  <c r="EO29" i="2"/>
  <c r="EP29" i="2" s="1"/>
  <c r="EE29" i="2"/>
  <c r="DU29" i="2"/>
  <c r="DV29" i="2" s="1"/>
  <c r="EO28" i="2"/>
  <c r="EE28" i="2"/>
  <c r="EF28" i="2" s="1"/>
  <c r="DU28" i="2"/>
  <c r="EO27" i="2"/>
  <c r="EP27" i="2" s="1"/>
  <c r="EE27" i="2"/>
  <c r="EF27" i="2" s="1"/>
  <c r="DU27" i="2"/>
  <c r="DV27" i="2" s="1"/>
  <c r="EO26" i="2"/>
  <c r="EP26" i="2" s="1"/>
  <c r="EE26" i="2"/>
  <c r="EF26" i="2" s="1"/>
  <c r="DU26" i="2"/>
  <c r="DV26" i="2" s="1"/>
  <c r="EO25" i="2"/>
  <c r="EP25" i="2" s="1"/>
  <c r="EE25" i="2"/>
  <c r="EF25" i="2" s="1"/>
  <c r="DU25" i="2"/>
  <c r="EM55" i="2"/>
  <c r="EC55" i="2"/>
  <c r="DS55" i="2"/>
  <c r="EM15" i="2"/>
  <c r="EC15" i="2"/>
  <c r="DS15" i="2"/>
  <c r="DJ58" i="2"/>
  <c r="DH58" i="2"/>
  <c r="CZ58" i="2"/>
  <c r="CX58" i="2"/>
  <c r="CP58" i="2"/>
  <c r="CN58" i="2"/>
  <c r="DJ57" i="2"/>
  <c r="CZ57" i="2"/>
  <c r="CP57" i="2"/>
  <c r="DJ56" i="2"/>
  <c r="CZ56" i="2"/>
  <c r="CP56" i="2"/>
  <c r="DJ55" i="2"/>
  <c r="CZ55" i="2"/>
  <c r="CP55" i="2"/>
  <c r="DK49" i="2"/>
  <c r="DI64" i="2" s="1"/>
  <c r="DA49" i="2"/>
  <c r="CY64" i="2" s="1"/>
  <c r="CQ49" i="2"/>
  <c r="CO64" i="2" s="1"/>
  <c r="DO44" i="2"/>
  <c r="DJ44" i="2"/>
  <c r="DI44" i="2"/>
  <c r="DE44" i="2"/>
  <c r="CZ44" i="2"/>
  <c r="CY44" i="2"/>
  <c r="CU44" i="2"/>
  <c r="CP44" i="2"/>
  <c r="CO44" i="2"/>
  <c r="DK43" i="2"/>
  <c r="DA43" i="2"/>
  <c r="CQ43" i="2"/>
  <c r="DK42" i="2"/>
  <c r="DL42" i="2" s="1"/>
  <c r="DA42" i="2"/>
  <c r="CQ42" i="2"/>
  <c r="DK41" i="2"/>
  <c r="DA41" i="2"/>
  <c r="DB41" i="2" s="1"/>
  <c r="CQ41" i="2"/>
  <c r="CR41" i="2" s="1"/>
  <c r="DK40" i="2"/>
  <c r="DA40" i="2"/>
  <c r="CQ40" i="2"/>
  <c r="CR40" i="2" s="1"/>
  <c r="DK39" i="2"/>
  <c r="DL39" i="2" s="1"/>
  <c r="DA39" i="2"/>
  <c r="CQ39" i="2"/>
  <c r="DK38" i="2"/>
  <c r="DA38" i="2"/>
  <c r="CQ38" i="2"/>
  <c r="DK37" i="2"/>
  <c r="DA37" i="2"/>
  <c r="CQ37" i="2"/>
  <c r="CR37" i="2" s="1"/>
  <c r="DK36" i="2"/>
  <c r="DA36" i="2"/>
  <c r="CQ36" i="2"/>
  <c r="CR36" i="2" s="1"/>
  <c r="DK35" i="2"/>
  <c r="DL35" i="2" s="1"/>
  <c r="DA35" i="2"/>
  <c r="CQ35" i="2"/>
  <c r="DK34" i="2"/>
  <c r="DL34" i="2" s="1"/>
  <c r="DA34" i="2"/>
  <c r="CQ34" i="2"/>
  <c r="DK33" i="2"/>
  <c r="DA33" i="2"/>
  <c r="DB33" i="2" s="1"/>
  <c r="CQ33" i="2"/>
  <c r="CR33" i="2" s="1"/>
  <c r="DK32" i="2"/>
  <c r="DA32" i="2"/>
  <c r="CQ32" i="2"/>
  <c r="CR32" i="2" s="1"/>
  <c r="DK31" i="2"/>
  <c r="DL31" i="2" s="1"/>
  <c r="DA31" i="2"/>
  <c r="CQ31" i="2"/>
  <c r="DK30" i="2"/>
  <c r="DL30" i="2" s="1"/>
  <c r="DA30" i="2"/>
  <c r="DB30" i="2" s="1"/>
  <c r="CQ30" i="2"/>
  <c r="DK29" i="2"/>
  <c r="DA29" i="2"/>
  <c r="DB29" i="2" s="1"/>
  <c r="CQ29" i="2"/>
  <c r="CR29" i="2" s="1"/>
  <c r="DK28" i="2"/>
  <c r="DA28" i="2"/>
  <c r="CQ28" i="2"/>
  <c r="CR28" i="2" s="1"/>
  <c r="DK27" i="2"/>
  <c r="DL27" i="2" s="1"/>
  <c r="DA27" i="2"/>
  <c r="CQ27" i="2"/>
  <c r="DK26" i="2"/>
  <c r="DL26" i="2" s="1"/>
  <c r="DA26" i="2"/>
  <c r="DB26" i="2" s="1"/>
  <c r="CQ26" i="2"/>
  <c r="DK25" i="2"/>
  <c r="DL25" i="2" s="1"/>
  <c r="DA25" i="2"/>
  <c r="DB25" i="2" s="1"/>
  <c r="CQ25" i="2"/>
  <c r="DI55" i="2"/>
  <c r="CY55" i="2"/>
  <c r="CO55" i="2"/>
  <c r="DK55" i="2"/>
  <c r="DI15" i="2"/>
  <c r="CY15" i="2"/>
  <c r="CO15" i="2"/>
  <c r="CF58" i="2"/>
  <c r="CD58" i="2"/>
  <c r="BV58" i="2"/>
  <c r="BT58" i="2"/>
  <c r="BL58" i="2"/>
  <c r="BJ58" i="2"/>
  <c r="CF57" i="2"/>
  <c r="BV57" i="2"/>
  <c r="BL57" i="2"/>
  <c r="CF56" i="2"/>
  <c r="BV56" i="2"/>
  <c r="BL56" i="2"/>
  <c r="CF55" i="2"/>
  <c r="BV55" i="2"/>
  <c r="BL55" i="2"/>
  <c r="CG49" i="2"/>
  <c r="CE64" i="2" s="1"/>
  <c r="BW49" i="2"/>
  <c r="BU64" i="2" s="1"/>
  <c r="BM49" i="2"/>
  <c r="BK64" i="2" s="1"/>
  <c r="CK44" i="2"/>
  <c r="CF44" i="2"/>
  <c r="CE44" i="2"/>
  <c r="CA44" i="2"/>
  <c r="BV44" i="2"/>
  <c r="BU44" i="2"/>
  <c r="BQ44" i="2"/>
  <c r="BL44" i="2"/>
  <c r="BK44" i="2"/>
  <c r="CG43" i="2"/>
  <c r="BW43" i="2"/>
  <c r="BM43" i="2"/>
  <c r="BN43" i="2" s="1"/>
  <c r="CG42" i="2"/>
  <c r="BW42" i="2"/>
  <c r="BM42" i="2"/>
  <c r="CG41" i="2"/>
  <c r="CH41" i="2" s="1"/>
  <c r="BW41" i="2"/>
  <c r="BM41" i="2"/>
  <c r="BN41" i="2" s="1"/>
  <c r="CG40" i="2"/>
  <c r="BW40" i="2"/>
  <c r="BX40" i="2" s="1"/>
  <c r="BM40" i="2"/>
  <c r="CG39" i="2"/>
  <c r="BW39" i="2"/>
  <c r="BM39" i="2"/>
  <c r="BN39" i="2" s="1"/>
  <c r="CG38" i="2"/>
  <c r="BW38" i="2"/>
  <c r="BX38" i="2" s="1"/>
  <c r="BM38" i="2"/>
  <c r="CG37" i="2"/>
  <c r="CH37" i="2" s="1"/>
  <c r="BW37" i="2"/>
  <c r="BM37" i="2"/>
  <c r="BN37" i="2" s="1"/>
  <c r="CG36" i="2"/>
  <c r="BW36" i="2"/>
  <c r="BX36" i="2" s="1"/>
  <c r="BM36" i="2"/>
  <c r="CG35" i="2"/>
  <c r="CH35" i="2" s="1"/>
  <c r="BW35" i="2"/>
  <c r="BM35" i="2"/>
  <c r="BN35" i="2" s="1"/>
  <c r="CG34" i="2"/>
  <c r="BW34" i="2"/>
  <c r="BX34" i="2" s="1"/>
  <c r="BM34" i="2"/>
  <c r="CG33" i="2"/>
  <c r="CH33" i="2" s="1"/>
  <c r="BW33" i="2"/>
  <c r="BM33" i="2"/>
  <c r="BN33" i="2" s="1"/>
  <c r="CG32" i="2"/>
  <c r="BW32" i="2"/>
  <c r="BX32" i="2" s="1"/>
  <c r="BM32" i="2"/>
  <c r="CG31" i="2"/>
  <c r="CH31" i="2" s="1"/>
  <c r="BW31" i="2"/>
  <c r="BM31" i="2"/>
  <c r="BN31" i="2" s="1"/>
  <c r="CG30" i="2"/>
  <c r="BW30" i="2"/>
  <c r="BX30" i="2" s="1"/>
  <c r="BM30" i="2"/>
  <c r="CG29" i="2"/>
  <c r="CH29" i="2" s="1"/>
  <c r="BW29" i="2"/>
  <c r="BM29" i="2"/>
  <c r="CG28" i="2"/>
  <c r="BW28" i="2"/>
  <c r="BX28" i="2" s="1"/>
  <c r="BM28" i="2"/>
  <c r="CG27" i="2"/>
  <c r="BW27" i="2"/>
  <c r="BM27" i="2"/>
  <c r="BN27" i="2" s="1"/>
  <c r="CG26" i="2"/>
  <c r="BW26" i="2"/>
  <c r="BX26" i="2" s="1"/>
  <c r="BM26" i="2"/>
  <c r="CG25" i="2"/>
  <c r="CH25" i="2" s="1"/>
  <c r="BW25" i="2"/>
  <c r="BX25" i="2" s="1"/>
  <c r="BM25" i="2"/>
  <c r="BN25" i="2" s="1"/>
  <c r="CE55" i="2"/>
  <c r="BU55" i="2"/>
  <c r="BK55" i="2"/>
  <c r="CE15" i="2"/>
  <c r="BU15" i="2"/>
  <c r="BK15" i="2"/>
  <c r="BB58" i="2"/>
  <c r="AZ58" i="2"/>
  <c r="AR58" i="2"/>
  <c r="AP58" i="2"/>
  <c r="AH58" i="2"/>
  <c r="AF58" i="2"/>
  <c r="BB57" i="2"/>
  <c r="AR57" i="2"/>
  <c r="AH57" i="2"/>
  <c r="BB56" i="2"/>
  <c r="AR56" i="2"/>
  <c r="AH56" i="2"/>
  <c r="BB55" i="2"/>
  <c r="AR55" i="2"/>
  <c r="AH55" i="2"/>
  <c r="BC49" i="2"/>
  <c r="BA64" i="2" s="1"/>
  <c r="AS49" i="2"/>
  <c r="AQ64" i="2" s="1"/>
  <c r="AI49" i="2"/>
  <c r="AG64" i="2" s="1"/>
  <c r="BG44" i="2"/>
  <c r="BB44" i="2"/>
  <c r="BA44" i="2"/>
  <c r="AW44" i="2"/>
  <c r="AR44" i="2"/>
  <c r="AQ44" i="2"/>
  <c r="AM44" i="2"/>
  <c r="AH44" i="2"/>
  <c r="AG44" i="2"/>
  <c r="BC43" i="2"/>
  <c r="BD43" i="2" s="1"/>
  <c r="AS43" i="2"/>
  <c r="AI43" i="2"/>
  <c r="BC42" i="2"/>
  <c r="BD42" i="2" s="1"/>
  <c r="AS42" i="2"/>
  <c r="AT42" i="2" s="1"/>
  <c r="AI42" i="2"/>
  <c r="BC41" i="2"/>
  <c r="BD41" i="2" s="1"/>
  <c r="AS41" i="2"/>
  <c r="AT41" i="2" s="1"/>
  <c r="AI41" i="2"/>
  <c r="BC40" i="2"/>
  <c r="AS40" i="2"/>
  <c r="AT40" i="2" s="1"/>
  <c r="AI40" i="2"/>
  <c r="BC39" i="2"/>
  <c r="BD39" i="2" s="1"/>
  <c r="AS39" i="2"/>
  <c r="AI39" i="2"/>
  <c r="BC38" i="2"/>
  <c r="BD38" i="2" s="1"/>
  <c r="AS38" i="2"/>
  <c r="AT38" i="2" s="1"/>
  <c r="AI38" i="2"/>
  <c r="BC37" i="2"/>
  <c r="BD37" i="2" s="1"/>
  <c r="AS37" i="2"/>
  <c r="AT37" i="2" s="1"/>
  <c r="AI37" i="2"/>
  <c r="AJ37" i="2" s="1"/>
  <c r="BC36" i="2"/>
  <c r="BD36" i="2" s="1"/>
  <c r="AS36" i="2"/>
  <c r="AT36" i="2" s="1"/>
  <c r="AI36" i="2"/>
  <c r="BC35" i="2"/>
  <c r="BD35" i="2" s="1"/>
  <c r="AS35" i="2"/>
  <c r="AI35" i="2"/>
  <c r="BC34" i="2"/>
  <c r="BD34" i="2" s="1"/>
  <c r="AS34" i="2"/>
  <c r="AT34" i="2" s="1"/>
  <c r="AI34" i="2"/>
  <c r="BC33" i="2"/>
  <c r="BD33" i="2" s="1"/>
  <c r="AS33" i="2"/>
  <c r="AI33" i="2"/>
  <c r="BC32" i="2"/>
  <c r="BD32" i="2" s="1"/>
  <c r="AS32" i="2"/>
  <c r="AT32" i="2" s="1"/>
  <c r="AI32" i="2"/>
  <c r="BC31" i="2"/>
  <c r="BD31" i="2" s="1"/>
  <c r="AS31" i="2"/>
  <c r="AI31" i="2"/>
  <c r="BC30" i="2"/>
  <c r="AS30" i="2"/>
  <c r="AT30" i="2" s="1"/>
  <c r="AI30" i="2"/>
  <c r="BC29" i="2"/>
  <c r="BD29" i="2" s="1"/>
  <c r="AS29" i="2"/>
  <c r="AI29" i="2"/>
  <c r="BC28" i="2"/>
  <c r="AS28" i="2"/>
  <c r="AT28" i="2" s="1"/>
  <c r="AI28" i="2"/>
  <c r="BC27" i="2"/>
  <c r="BD27" i="2" s="1"/>
  <c r="AS27" i="2"/>
  <c r="AI27" i="2"/>
  <c r="BC26" i="2"/>
  <c r="AS26" i="2"/>
  <c r="AT26" i="2" s="1"/>
  <c r="AI26" i="2"/>
  <c r="BC25" i="2"/>
  <c r="BD25" i="2" s="1"/>
  <c r="AS25" i="2"/>
  <c r="AT25" i="2" s="1"/>
  <c r="AI25" i="2"/>
  <c r="BA55" i="2"/>
  <c r="AQ55" i="2"/>
  <c r="AG55" i="2"/>
  <c r="BA15" i="2"/>
  <c r="AQ15" i="2"/>
  <c r="X58" i="2"/>
  <c r="V58" i="2"/>
  <c r="X57" i="2"/>
  <c r="X56" i="2"/>
  <c r="X55" i="2"/>
  <c r="Y49" i="2"/>
  <c r="W64" i="2" s="1"/>
  <c r="AC44" i="2"/>
  <c r="X44" i="2"/>
  <c r="W44" i="2"/>
  <c r="Y43" i="2"/>
  <c r="Y42" i="2"/>
  <c r="AD42" i="2" s="1"/>
  <c r="Y41" i="2"/>
  <c r="Y40" i="2"/>
  <c r="Y39" i="2"/>
  <c r="AD39" i="2" s="1"/>
  <c r="Y38" i="2"/>
  <c r="Y37" i="2"/>
  <c r="Y36" i="2"/>
  <c r="Y35" i="2"/>
  <c r="Y34" i="2"/>
  <c r="AD34" i="2" s="1"/>
  <c r="Y33" i="2"/>
  <c r="Y32" i="2"/>
  <c r="Y31" i="2"/>
  <c r="AD31" i="2" s="1"/>
  <c r="Y30" i="2"/>
  <c r="Y29" i="2"/>
  <c r="Y28" i="2"/>
  <c r="Y27" i="2"/>
  <c r="Y26" i="2"/>
  <c r="AD26" i="2" s="1"/>
  <c r="Y25" i="2"/>
  <c r="M17" i="2"/>
  <c r="N58" i="2"/>
  <c r="L58" i="2"/>
  <c r="N57" i="2"/>
  <c r="N56" i="2"/>
  <c r="N55" i="2"/>
  <c r="O49" i="2"/>
  <c r="M64" i="2" s="1"/>
  <c r="S44" i="2"/>
  <c r="N44" i="2"/>
  <c r="M44" i="2"/>
  <c r="O43" i="2"/>
  <c r="O42" i="2"/>
  <c r="T42" i="2" s="1"/>
  <c r="O41" i="2"/>
  <c r="O40" i="2"/>
  <c r="O39" i="2"/>
  <c r="O38" i="2"/>
  <c r="T38" i="2" s="1"/>
  <c r="O37" i="2"/>
  <c r="O36" i="2"/>
  <c r="T36" i="2" s="1"/>
  <c r="O35" i="2"/>
  <c r="O34" i="2"/>
  <c r="T34" i="2" s="1"/>
  <c r="O33" i="2"/>
  <c r="O32" i="2"/>
  <c r="O31" i="2"/>
  <c r="O30" i="2"/>
  <c r="T30" i="2" s="1"/>
  <c r="O29" i="2"/>
  <c r="T29" i="2" s="1"/>
  <c r="O28" i="2"/>
  <c r="O27" i="2"/>
  <c r="O26" i="2"/>
  <c r="T26" i="2" s="1"/>
  <c r="O25" i="2"/>
  <c r="M15" i="2"/>
  <c r="C17" i="2"/>
  <c r="C15" i="2"/>
  <c r="D58" i="2"/>
  <c r="B58" i="2"/>
  <c r="D57" i="2"/>
  <c r="D56" i="2"/>
  <c r="D55" i="2"/>
  <c r="E49" i="2"/>
  <c r="C64" i="2" s="1"/>
  <c r="I44" i="2"/>
  <c r="D44" i="2"/>
  <c r="C44" i="2"/>
  <c r="E43" i="2"/>
  <c r="E42" i="2"/>
  <c r="J42" i="2" s="1"/>
  <c r="E41" i="2"/>
  <c r="E40" i="2"/>
  <c r="E39" i="2"/>
  <c r="J39" i="2" s="1"/>
  <c r="E38" i="2"/>
  <c r="J38" i="2" s="1"/>
  <c r="E37" i="2"/>
  <c r="E36" i="2"/>
  <c r="E35" i="2"/>
  <c r="J35" i="2" s="1"/>
  <c r="E34" i="2"/>
  <c r="J34" i="2" s="1"/>
  <c r="E33" i="2"/>
  <c r="E32" i="2"/>
  <c r="E31" i="2"/>
  <c r="J31" i="2" s="1"/>
  <c r="E30" i="2"/>
  <c r="J30" i="2" s="1"/>
  <c r="E29" i="2"/>
  <c r="E28" i="2"/>
  <c r="E27" i="2"/>
  <c r="J27" i="2" s="1"/>
  <c r="E26" i="2"/>
  <c r="J26" i="2" s="1"/>
  <c r="I30" i="3" l="1"/>
  <c r="E11" i="7" s="1"/>
  <c r="E12" i="7" s="1"/>
  <c r="CL109" i="2"/>
  <c r="BH97" i="2"/>
  <c r="T102" i="2"/>
  <c r="BH26" i="2"/>
  <c r="BD26" i="2"/>
  <c r="AX29" i="2"/>
  <c r="AT29" i="2"/>
  <c r="BR36" i="2"/>
  <c r="BN36" i="2"/>
  <c r="CL38" i="2"/>
  <c r="CH38" i="2"/>
  <c r="CB41" i="2"/>
  <c r="BX41" i="2"/>
  <c r="DF34" i="2"/>
  <c r="DB34" i="2"/>
  <c r="DP36" i="2"/>
  <c r="DL36" i="2"/>
  <c r="DF39" i="2"/>
  <c r="DB39" i="2"/>
  <c r="CV42" i="2"/>
  <c r="CR42" i="2"/>
  <c r="EJ29" i="2"/>
  <c r="EF29" i="2"/>
  <c r="DZ32" i="2"/>
  <c r="DV32" i="2"/>
  <c r="ET34" i="2"/>
  <c r="EP34" i="2"/>
  <c r="DZ40" i="2"/>
  <c r="DV40" i="2"/>
  <c r="ET42" i="2"/>
  <c r="EP42" i="2"/>
  <c r="CB96" i="2"/>
  <c r="BX96" i="2"/>
  <c r="CL99" i="2"/>
  <c r="CH99" i="2"/>
  <c r="CB101" i="2"/>
  <c r="BX101" i="2"/>
  <c r="CB103" i="2"/>
  <c r="BX103" i="2"/>
  <c r="J104" i="2"/>
  <c r="F104" i="2"/>
  <c r="AD107" i="2"/>
  <c r="Z107" i="2"/>
  <c r="AD108" i="2"/>
  <c r="Z108" i="2"/>
  <c r="DF108" i="2"/>
  <c r="DB108" i="2"/>
  <c r="AN109" i="2"/>
  <c r="AJ109" i="2"/>
  <c r="DF109" i="2"/>
  <c r="DB109" i="2"/>
  <c r="AN110" i="2"/>
  <c r="AJ110" i="2"/>
  <c r="BR26" i="2"/>
  <c r="BN26" i="2"/>
  <c r="CL28" i="2"/>
  <c r="CH28" i="2"/>
  <c r="CB31" i="2"/>
  <c r="BX31" i="2"/>
  <c r="BR34" i="2"/>
  <c r="BN34" i="2"/>
  <c r="CV27" i="2"/>
  <c r="CR27" i="2"/>
  <c r="DP29" i="2"/>
  <c r="DL29" i="2"/>
  <c r="DF42" i="2"/>
  <c r="DB42" i="2"/>
  <c r="BR93" i="2"/>
  <c r="BN93" i="2"/>
  <c r="ET93" i="2"/>
  <c r="EP93" i="2"/>
  <c r="CB94" i="2"/>
  <c r="BX94" i="2"/>
  <c r="J95" i="2"/>
  <c r="F95" i="2"/>
  <c r="T96" i="2"/>
  <c r="P96" i="2"/>
  <c r="CL97" i="2"/>
  <c r="CH97" i="2"/>
  <c r="T98" i="2"/>
  <c r="P98" i="2"/>
  <c r="AD99" i="2"/>
  <c r="Z99" i="2"/>
  <c r="AD100" i="2"/>
  <c r="Z100" i="2"/>
  <c r="CV100" i="2"/>
  <c r="CR100" i="2"/>
  <c r="CL102" i="2"/>
  <c r="CH102" i="2"/>
  <c r="T103" i="2"/>
  <c r="P103" i="2"/>
  <c r="CV105" i="2"/>
  <c r="CR105" i="2"/>
  <c r="AD106" i="2"/>
  <c r="Z106" i="2"/>
  <c r="DF106" i="2"/>
  <c r="DB106" i="2"/>
  <c r="DF107" i="2"/>
  <c r="AX110" i="2"/>
  <c r="AT110" i="2"/>
  <c r="AX27" i="2"/>
  <c r="AT27" i="2"/>
  <c r="BH40" i="2"/>
  <c r="BD40" i="2"/>
  <c r="BR42" i="2"/>
  <c r="BN42" i="2"/>
  <c r="CV30" i="2"/>
  <c r="CR30" i="2"/>
  <c r="DF37" i="2"/>
  <c r="DB37" i="2"/>
  <c r="DZ25" i="2"/>
  <c r="DV25" i="2"/>
  <c r="T95" i="2"/>
  <c r="P95" i="2"/>
  <c r="DF99" i="2"/>
  <c r="DB99" i="2"/>
  <c r="DF40" i="2"/>
  <c r="DB40" i="2"/>
  <c r="AX35" i="2"/>
  <c r="AT35" i="2"/>
  <c r="CB39" i="2"/>
  <c r="BX39" i="2"/>
  <c r="DF27" i="2"/>
  <c r="DB27" i="2"/>
  <c r="EJ35" i="2"/>
  <c r="EF35" i="2"/>
  <c r="CV103" i="2"/>
  <c r="CR103" i="2"/>
  <c r="CV104" i="2"/>
  <c r="CR104" i="2"/>
  <c r="AX107" i="2"/>
  <c r="AT107" i="2"/>
  <c r="CB29" i="2"/>
  <c r="BX29" i="2"/>
  <c r="CL39" i="2"/>
  <c r="CH39" i="2"/>
  <c r="CV25" i="2"/>
  <c r="CR25" i="2"/>
  <c r="DP32" i="2"/>
  <c r="DL32" i="2"/>
  <c r="DP37" i="2"/>
  <c r="DL37" i="2"/>
  <c r="EJ30" i="2"/>
  <c r="EF30" i="2"/>
  <c r="CL93" i="2"/>
  <c r="CH93" i="2"/>
  <c r="AD96" i="2"/>
  <c r="DF97" i="2"/>
  <c r="DB97" i="2"/>
  <c r="AX100" i="2"/>
  <c r="AT100" i="2"/>
  <c r="DF102" i="2"/>
  <c r="DB102" i="2"/>
  <c r="AN105" i="2"/>
  <c r="AJ105" i="2"/>
  <c r="EJ108" i="2"/>
  <c r="EF108" i="2"/>
  <c r="EJ110" i="2"/>
  <c r="EF110" i="2"/>
  <c r="BH30" i="2"/>
  <c r="BD30" i="2"/>
  <c r="CL34" i="2"/>
  <c r="CH34" i="2"/>
  <c r="CB37" i="2"/>
  <c r="BX37" i="2"/>
  <c r="BR40" i="2"/>
  <c r="BN40" i="2"/>
  <c r="CL42" i="2"/>
  <c r="CH42" i="2"/>
  <c r="DF30" i="2"/>
  <c r="CV38" i="2"/>
  <c r="CR38" i="2"/>
  <c r="DP40" i="2"/>
  <c r="DL40" i="2"/>
  <c r="DF43" i="2"/>
  <c r="DB43" i="2"/>
  <c r="DZ28" i="2"/>
  <c r="DV28" i="2"/>
  <c r="ET30" i="2"/>
  <c r="EP30" i="2"/>
  <c r="EJ33" i="2"/>
  <c r="EF33" i="2"/>
  <c r="ET38" i="2"/>
  <c r="EP38" i="2"/>
  <c r="EJ41" i="2"/>
  <c r="EF41" i="2"/>
  <c r="DZ99" i="2"/>
  <c r="DV99" i="2"/>
  <c r="BH100" i="2"/>
  <c r="BD100" i="2"/>
  <c r="AN104" i="2"/>
  <c r="EJ106" i="2"/>
  <c r="EF106" i="2"/>
  <c r="BR107" i="2"/>
  <c r="BN107" i="2"/>
  <c r="ET109" i="2"/>
  <c r="EP109" i="2"/>
  <c r="CB110" i="2"/>
  <c r="BX110" i="2"/>
  <c r="AX43" i="2"/>
  <c r="AT43" i="2"/>
  <c r="BR29" i="2"/>
  <c r="BN29" i="2"/>
  <c r="CL36" i="2"/>
  <c r="CH36" i="2"/>
  <c r="CV35" i="2"/>
  <c r="CR35" i="2"/>
  <c r="EJ43" i="2"/>
  <c r="EF43" i="2"/>
  <c r="J94" i="2"/>
  <c r="F94" i="2"/>
  <c r="CV101" i="2"/>
  <c r="CR101" i="2"/>
  <c r="AD104" i="2"/>
  <c r="Z104" i="2"/>
  <c r="CL26" i="2"/>
  <c r="CH26" i="2"/>
  <c r="CB34" i="2"/>
  <c r="DF35" i="2"/>
  <c r="DB35" i="2"/>
  <c r="T94" i="2"/>
  <c r="P94" i="2"/>
  <c r="DF95" i="2"/>
  <c r="DB95" i="2"/>
  <c r="DF100" i="2"/>
  <c r="DZ106" i="2"/>
  <c r="DV106" i="2"/>
  <c r="DZ107" i="2"/>
  <c r="DV107" i="2"/>
  <c r="BR109" i="2"/>
  <c r="BN109" i="2"/>
  <c r="AX33" i="2"/>
  <c r="AT33" i="2"/>
  <c r="CB27" i="2"/>
  <c r="BX27" i="2"/>
  <c r="BR30" i="2"/>
  <c r="BN30" i="2"/>
  <c r="CL32" i="2"/>
  <c r="CH32" i="2"/>
  <c r="DF28" i="2"/>
  <c r="DB28" i="2"/>
  <c r="DP35" i="2"/>
  <c r="DF38" i="2"/>
  <c r="DB38" i="2"/>
  <c r="DP43" i="2"/>
  <c r="DL43" i="2"/>
  <c r="AX95" i="2"/>
  <c r="AT95" i="2"/>
  <c r="DZ96" i="2"/>
  <c r="DV96" i="2"/>
  <c r="DZ97" i="2"/>
  <c r="DV97" i="2"/>
  <c r="BH98" i="2"/>
  <c r="BD98" i="2"/>
  <c r="EJ98" i="2"/>
  <c r="EF98" i="2"/>
  <c r="BR99" i="2"/>
  <c r="BN99" i="2"/>
  <c r="EJ99" i="2"/>
  <c r="EF99" i="2"/>
  <c r="DZ100" i="2"/>
  <c r="DV100" i="2"/>
  <c r="AX101" i="2"/>
  <c r="DZ101" i="2"/>
  <c r="DV101" i="2"/>
  <c r="DZ102" i="2"/>
  <c r="DV102" i="2"/>
  <c r="BH105" i="2"/>
  <c r="BD105" i="2"/>
  <c r="EJ105" i="2"/>
  <c r="EF105" i="2"/>
  <c r="ET106" i="2"/>
  <c r="EP106" i="2"/>
  <c r="ET107" i="2"/>
  <c r="EP107" i="2"/>
  <c r="CB108" i="2"/>
  <c r="BX108" i="2"/>
  <c r="J109" i="2"/>
  <c r="F109" i="2"/>
  <c r="CL94" i="2"/>
  <c r="CH94" i="2"/>
  <c r="BR32" i="2"/>
  <c r="BN32" i="2"/>
  <c r="CB42" i="2"/>
  <c r="BX42" i="2"/>
  <c r="ET43" i="2"/>
  <c r="EP43" i="2"/>
  <c r="J93" i="2"/>
  <c r="F93" i="2"/>
  <c r="CV94" i="2"/>
  <c r="CR94" i="2"/>
  <c r="AD103" i="2"/>
  <c r="AX106" i="2"/>
  <c r="AT106" i="2"/>
  <c r="BH108" i="2"/>
  <c r="BD108" i="2"/>
  <c r="BH28" i="2"/>
  <c r="BD28" i="2"/>
  <c r="AX31" i="2"/>
  <c r="AT31" i="2"/>
  <c r="AX39" i="2"/>
  <c r="AT39" i="2"/>
  <c r="CL27" i="2"/>
  <c r="CH27" i="2"/>
  <c r="CB35" i="2"/>
  <c r="BX35" i="2"/>
  <c r="BR38" i="2"/>
  <c r="BN38" i="2"/>
  <c r="CL40" i="2"/>
  <c r="CH40" i="2"/>
  <c r="CB43" i="2"/>
  <c r="BX43" i="2"/>
  <c r="CV26" i="2"/>
  <c r="CR26" i="2"/>
  <c r="DP28" i="2"/>
  <c r="DL28" i="2"/>
  <c r="CV31" i="2"/>
  <c r="CR31" i="2"/>
  <c r="DP33" i="2"/>
  <c r="DL33" i="2"/>
  <c r="DP38" i="2"/>
  <c r="DL38" i="2"/>
  <c r="ET28" i="2"/>
  <c r="EP28" i="2"/>
  <c r="EJ31" i="2"/>
  <c r="EF31" i="2"/>
  <c r="DZ34" i="2"/>
  <c r="DV34" i="2"/>
  <c r="EJ39" i="2"/>
  <c r="EF39" i="2"/>
  <c r="DZ42" i="2"/>
  <c r="DV42" i="2"/>
  <c r="AN93" i="2"/>
  <c r="AJ93" i="2"/>
  <c r="AX94" i="2"/>
  <c r="AT94" i="2"/>
  <c r="DZ94" i="2"/>
  <c r="DV94" i="2"/>
  <c r="EJ95" i="2"/>
  <c r="EF95" i="2"/>
  <c r="BH96" i="2"/>
  <c r="BD96" i="2"/>
  <c r="EJ96" i="2"/>
  <c r="EF96" i="2"/>
  <c r="EJ97" i="2"/>
  <c r="EF97" i="2"/>
  <c r="BR98" i="2"/>
  <c r="BN98" i="2"/>
  <c r="EJ100" i="2"/>
  <c r="EF100" i="2"/>
  <c r="EJ101" i="2"/>
  <c r="EF101" i="2"/>
  <c r="BH102" i="2"/>
  <c r="BD102" i="2"/>
  <c r="EJ103" i="2"/>
  <c r="EF103" i="2"/>
  <c r="EJ104" i="2"/>
  <c r="EF104" i="2"/>
  <c r="EG104" i="2" s="1"/>
  <c r="EH104" i="2" s="1"/>
  <c r="CB106" i="2"/>
  <c r="BX106" i="2"/>
  <c r="CL107" i="2"/>
  <c r="CH107" i="2"/>
  <c r="T110" i="2"/>
  <c r="P110" i="2"/>
  <c r="DF32" i="2"/>
  <c r="DB32" i="2"/>
  <c r="DZ30" i="2"/>
  <c r="DV30" i="2"/>
  <c r="DZ38" i="2"/>
  <c r="DV38" i="2"/>
  <c r="CB93" i="2"/>
  <c r="BX93" i="2"/>
  <c r="AD97" i="2"/>
  <c r="Z97" i="2"/>
  <c r="CV43" i="2"/>
  <c r="CR43" i="2"/>
  <c r="BR28" i="2"/>
  <c r="BN28" i="2"/>
  <c r="CL30" i="2"/>
  <c r="CH30" i="2"/>
  <c r="CB33" i="2"/>
  <c r="BX33" i="2"/>
  <c r="CL43" i="2"/>
  <c r="CH43" i="2"/>
  <c r="DF31" i="2"/>
  <c r="DB31" i="2"/>
  <c r="CV34" i="2"/>
  <c r="CR34" i="2"/>
  <c r="DF36" i="2"/>
  <c r="DB36" i="2"/>
  <c r="CV39" i="2"/>
  <c r="CR39" i="2"/>
  <c r="DP41" i="2"/>
  <c r="DL41" i="2"/>
  <c r="EJ26" i="2"/>
  <c r="DZ37" i="2"/>
  <c r="DV37" i="2"/>
  <c r="AI111" i="2"/>
  <c r="AJ92" i="2"/>
  <c r="AX93" i="2"/>
  <c r="AT93" i="2"/>
  <c r="DZ93" i="2"/>
  <c r="DV93" i="2"/>
  <c r="BH94" i="2"/>
  <c r="BD94" i="2"/>
  <c r="BE94" i="2" s="1"/>
  <c r="BF94" i="2" s="1"/>
  <c r="EJ94" i="2"/>
  <c r="EF94" i="2"/>
  <c r="BR95" i="2"/>
  <c r="BN95" i="2"/>
  <c r="ET95" i="2"/>
  <c r="EP95" i="2"/>
  <c r="CB98" i="2"/>
  <c r="BX98" i="2"/>
  <c r="J99" i="2"/>
  <c r="F99" i="2"/>
  <c r="CB99" i="2"/>
  <c r="J100" i="2"/>
  <c r="F100" i="2"/>
  <c r="CB100" i="2"/>
  <c r="BR102" i="2"/>
  <c r="BN102" i="2"/>
  <c r="BR103" i="2"/>
  <c r="BN103" i="2"/>
  <c r="BO103" i="2" s="1"/>
  <c r="BP103" i="2" s="1"/>
  <c r="CB105" i="2"/>
  <c r="BX105" i="2"/>
  <c r="J106" i="2"/>
  <c r="F106" i="2"/>
  <c r="T107" i="2"/>
  <c r="P107" i="2"/>
  <c r="CV107" i="2"/>
  <c r="CR107" i="2"/>
  <c r="T108" i="2"/>
  <c r="P108" i="2"/>
  <c r="CV108" i="2"/>
  <c r="CR108" i="2"/>
  <c r="AD109" i="2"/>
  <c r="Z109" i="2"/>
  <c r="CV110" i="2"/>
  <c r="AI122" i="2"/>
  <c r="AI123" i="2" s="1"/>
  <c r="I39" i="1"/>
  <c r="D11" i="7" s="1" a="1"/>
  <c r="D11" i="7" s="1"/>
  <c r="AL17" i="2"/>
  <c r="AL18" i="2" s="1"/>
  <c r="BK125" i="2"/>
  <c r="DI86" i="2"/>
  <c r="DI124" i="2" s="1"/>
  <c r="DI87" i="2"/>
  <c r="DI125" i="2" s="1"/>
  <c r="AJ29" i="2"/>
  <c r="EC123" i="2"/>
  <c r="F44" i="4"/>
  <c r="D82" i="4" s="1"/>
  <c r="AJ40" i="2"/>
  <c r="AJ35" i="2"/>
  <c r="EC56" i="2"/>
  <c r="M125" i="2"/>
  <c r="AJ43" i="2"/>
  <c r="AJ32" i="2"/>
  <c r="AJ27" i="2"/>
  <c r="AJ28" i="2"/>
  <c r="AJ36" i="2"/>
  <c r="AV17" i="2"/>
  <c r="AV18" i="2" s="1"/>
  <c r="AJ31" i="2"/>
  <c r="AJ39" i="2"/>
  <c r="BW57" i="2"/>
  <c r="F61" i="4"/>
  <c r="D83" i="4" s="1"/>
  <c r="E14" i="4"/>
  <c r="D80" i="4" s="1"/>
  <c r="E23" i="4"/>
  <c r="D81" i="4" s="1"/>
  <c r="ET26" i="2"/>
  <c r="ET36" i="2"/>
  <c r="BA124" i="2"/>
  <c r="AN94" i="2"/>
  <c r="CL106" i="2"/>
  <c r="DZ26" i="2"/>
  <c r="ET31" i="2"/>
  <c r="DZ36" i="2"/>
  <c r="ET40" i="2"/>
  <c r="AG123" i="2"/>
  <c r="CO115" i="2"/>
  <c r="BA125" i="2"/>
  <c r="AD95" i="2"/>
  <c r="AA95" i="2"/>
  <c r="AB95" i="2" s="1"/>
  <c r="BH95" i="2"/>
  <c r="BR100" i="2"/>
  <c r="EM56" i="2"/>
  <c r="EJ27" i="2"/>
  <c r="AQ123" i="2"/>
  <c r="DZ95" i="2"/>
  <c r="J97" i="2"/>
  <c r="BR97" i="2"/>
  <c r="AN100" i="2"/>
  <c r="BH101" i="2"/>
  <c r="ET102" i="2"/>
  <c r="ET105" i="2"/>
  <c r="DS125" i="2"/>
  <c r="CE125" i="2"/>
  <c r="AG124" i="2"/>
  <c r="EM123" i="2"/>
  <c r="BK123" i="2"/>
  <c r="W123" i="2"/>
  <c r="EM125" i="2"/>
  <c r="CO125" i="2"/>
  <c r="AG125" i="2"/>
  <c r="W124" i="2"/>
  <c r="DS123" i="2"/>
  <c r="EM58" i="2"/>
  <c r="DS56" i="2"/>
  <c r="W125" i="2"/>
  <c r="DI85" i="2"/>
  <c r="BA123" i="2"/>
  <c r="DS57" i="2"/>
  <c r="AD29" i="2"/>
  <c r="AD37" i="2"/>
  <c r="DS58" i="2"/>
  <c r="ET32" i="2"/>
  <c r="CO123" i="2"/>
  <c r="AQ125" i="2"/>
  <c r="CY123" i="2"/>
  <c r="BU123" i="2"/>
  <c r="M123" i="2"/>
  <c r="EC125" i="2"/>
  <c r="BU125" i="2"/>
  <c r="M115" i="2"/>
  <c r="EC58" i="2"/>
  <c r="EH17" i="2"/>
  <c r="EH18" i="2" s="1"/>
  <c r="EE55" i="2"/>
  <c r="EE57" i="2" s="1"/>
  <c r="EJ37" i="2"/>
  <c r="CE123" i="2"/>
  <c r="CY125" i="2"/>
  <c r="CV96" i="2"/>
  <c r="DP100" i="2"/>
  <c r="ET100" i="2"/>
  <c r="AN101" i="2"/>
  <c r="W20" i="2"/>
  <c r="W58" i="2" s="1"/>
  <c r="W19" i="2"/>
  <c r="W57" i="2" s="1"/>
  <c r="W18" i="2"/>
  <c r="Z30" i="2" s="1"/>
  <c r="CS102" i="2"/>
  <c r="CT102" i="2" s="1"/>
  <c r="CV102" i="2"/>
  <c r="BR106" i="2"/>
  <c r="AD30" i="2"/>
  <c r="AD38" i="2"/>
  <c r="AN26" i="2"/>
  <c r="AJ26" i="2"/>
  <c r="AN30" i="2"/>
  <c r="AJ30" i="2"/>
  <c r="AN34" i="2"/>
  <c r="AJ34" i="2"/>
  <c r="AN38" i="2"/>
  <c r="AJ38" i="2"/>
  <c r="AN42" i="2"/>
  <c r="AJ42" i="2"/>
  <c r="CG57" i="2"/>
  <c r="EE44" i="2"/>
  <c r="BW111" i="2"/>
  <c r="DA111" i="2"/>
  <c r="DF93" i="2"/>
  <c r="CL95" i="2"/>
  <c r="CI95" i="2"/>
  <c r="CJ95" i="2" s="1"/>
  <c r="AN96" i="2"/>
  <c r="AX97" i="2"/>
  <c r="ET97" i="2"/>
  <c r="AN98" i="2"/>
  <c r="CV98" i="2"/>
  <c r="Q100" i="2"/>
  <c r="R100" i="2" s="1"/>
  <c r="T100" i="2"/>
  <c r="J101" i="2"/>
  <c r="AX102" i="2"/>
  <c r="AN103" i="2"/>
  <c r="BR104" i="2"/>
  <c r="DZ104" i="2"/>
  <c r="G105" i="2"/>
  <c r="H105" i="2" s="1"/>
  <c r="ET104" i="2"/>
  <c r="CV106" i="2"/>
  <c r="AD27" i="2"/>
  <c r="AD35" i="2"/>
  <c r="AD43" i="2"/>
  <c r="AN25" i="2"/>
  <c r="AJ25" i="2"/>
  <c r="AJ33" i="2"/>
  <c r="AJ41" i="2"/>
  <c r="DA57" i="2"/>
  <c r="DX17" i="2"/>
  <c r="DX18" i="2" s="1"/>
  <c r="EQ27" i="2"/>
  <c r="ER27" i="2" s="1"/>
  <c r="EO57" i="2"/>
  <c r="Y111" i="2"/>
  <c r="DK111" i="2"/>
  <c r="AD93" i="2"/>
  <c r="DP94" i="2"/>
  <c r="CV95" i="2"/>
  <c r="BR96" i="2"/>
  <c r="AX99" i="2"/>
  <c r="ET99" i="2"/>
  <c r="EJ102" i="2"/>
  <c r="CI108" i="2"/>
  <c r="CJ108" i="2" s="1"/>
  <c r="DF110" i="2"/>
  <c r="BM111" i="2"/>
  <c r="EO111" i="2"/>
  <c r="ET98" i="2"/>
  <c r="CL100" i="2"/>
  <c r="CL101" i="2"/>
  <c r="AD102" i="2"/>
  <c r="BH103" i="2"/>
  <c r="DF103" i="2"/>
  <c r="ET103" i="2"/>
  <c r="AX104" i="2"/>
  <c r="DF104" i="2"/>
  <c r="T105" i="2"/>
  <c r="J107" i="2"/>
  <c r="EJ107" i="2"/>
  <c r="BR108" i="2"/>
  <c r="BO108" i="2"/>
  <c r="BP108" i="2" s="1"/>
  <c r="ET108" i="2"/>
  <c r="CB109" i="2"/>
  <c r="J110" i="2"/>
  <c r="CL110" i="2"/>
  <c r="BE99" i="2"/>
  <c r="BF99" i="2" s="1"/>
  <c r="T101" i="2"/>
  <c r="J102" i="2"/>
  <c r="CL104" i="2"/>
  <c r="DF105" i="2"/>
  <c r="BH106" i="2"/>
  <c r="BH107" i="2"/>
  <c r="BE107" i="2"/>
  <c r="BF107" i="2" s="1"/>
  <c r="EG109" i="2"/>
  <c r="EH109" i="2" s="1"/>
  <c r="AG19" i="2"/>
  <c r="AG48" i="2" s="1"/>
  <c r="AG20" i="2"/>
  <c r="AG58" i="2" s="1"/>
  <c r="AQ124" i="2"/>
  <c r="AQ115" i="2"/>
  <c r="DS124" i="2"/>
  <c r="DS115" i="2"/>
  <c r="O124" i="2"/>
  <c r="O125" i="2"/>
  <c r="M132" i="2" s="1"/>
  <c r="O123" i="2"/>
  <c r="BC124" i="2"/>
  <c r="BC125" i="2"/>
  <c r="BA132" i="2" s="1"/>
  <c r="BC123" i="2"/>
  <c r="BW123" i="2"/>
  <c r="BW125" i="2"/>
  <c r="BU132" i="2" s="1"/>
  <c r="BW124" i="2"/>
  <c r="CQ124" i="2"/>
  <c r="CQ125" i="2"/>
  <c r="CO132" i="2" s="1"/>
  <c r="CQ123" i="2"/>
  <c r="DK123" i="2"/>
  <c r="DK125" i="2"/>
  <c r="DI132" i="2" s="1"/>
  <c r="DK124" i="2"/>
  <c r="EE124" i="2"/>
  <c r="EE125" i="2"/>
  <c r="EC132" i="2" s="1"/>
  <c r="EE123" i="2"/>
  <c r="H84" i="2"/>
  <c r="H85" i="2" s="1"/>
  <c r="AB84" i="2"/>
  <c r="AB85" i="2" s="1"/>
  <c r="AV84" i="2"/>
  <c r="AV85" i="2" s="1"/>
  <c r="BP84" i="2"/>
  <c r="BP85" i="2" s="1"/>
  <c r="CJ84" i="2"/>
  <c r="CJ85" i="2" s="1"/>
  <c r="DD84" i="2"/>
  <c r="DD85" i="2" s="1"/>
  <c r="DX84" i="2"/>
  <c r="DX85" i="2" s="1"/>
  <c r="ER84" i="2"/>
  <c r="ER85" i="2" s="1"/>
  <c r="CO124" i="2"/>
  <c r="EC115" i="2"/>
  <c r="EC124" i="2"/>
  <c r="EG94" i="2"/>
  <c r="EH94" i="2" s="1"/>
  <c r="T97" i="2"/>
  <c r="AD98" i="2"/>
  <c r="AN99" i="2"/>
  <c r="BR101" i="2"/>
  <c r="DP102" i="2"/>
  <c r="DW103" i="2"/>
  <c r="DX103" i="2" s="1"/>
  <c r="DZ103" i="2"/>
  <c r="CE124" i="2"/>
  <c r="CE115" i="2"/>
  <c r="AS111" i="2"/>
  <c r="CG111" i="2"/>
  <c r="CB102" i="2"/>
  <c r="BK124" i="2"/>
  <c r="BK115" i="2"/>
  <c r="CY124" i="2"/>
  <c r="CY115" i="2"/>
  <c r="EM124" i="2"/>
  <c r="EM115" i="2"/>
  <c r="E111" i="2"/>
  <c r="J92" i="2"/>
  <c r="AD101" i="2"/>
  <c r="J103" i="2"/>
  <c r="T104" i="2"/>
  <c r="AD105" i="2"/>
  <c r="DU111" i="2"/>
  <c r="DF101" i="2"/>
  <c r="CL103" i="2"/>
  <c r="AN106" i="2"/>
  <c r="E123" i="2"/>
  <c r="E125" i="2"/>
  <c r="C132" i="2" s="1"/>
  <c r="Y125" i="2"/>
  <c r="W132" i="2" s="1"/>
  <c r="Y123" i="2"/>
  <c r="AS123" i="2"/>
  <c r="AS125" i="2"/>
  <c r="AQ132" i="2" s="1"/>
  <c r="BM125" i="2"/>
  <c r="BK132" i="2" s="1"/>
  <c r="BM123" i="2"/>
  <c r="CG123" i="2"/>
  <c r="CG125" i="2"/>
  <c r="CE132" i="2" s="1"/>
  <c r="DA125" i="2"/>
  <c r="CY132" i="2" s="1"/>
  <c r="DA123" i="2"/>
  <c r="DU123" i="2"/>
  <c r="DU125" i="2"/>
  <c r="DS132" i="2" s="1"/>
  <c r="EO125" i="2"/>
  <c r="EM132" i="2" s="1"/>
  <c r="EO123" i="2"/>
  <c r="R84" i="2"/>
  <c r="R85" i="2" s="1"/>
  <c r="AL85" i="2"/>
  <c r="BF84" i="2"/>
  <c r="BF85" i="2" s="1"/>
  <c r="BZ84" i="2"/>
  <c r="BZ85" i="2" s="1"/>
  <c r="CT84" i="2"/>
  <c r="CT85" i="2" s="1"/>
  <c r="DN84" i="2"/>
  <c r="DN85" i="2" s="1"/>
  <c r="EH84" i="2"/>
  <c r="EH85" i="2" s="1"/>
  <c r="BU124" i="2"/>
  <c r="BU115" i="2"/>
  <c r="O111" i="2"/>
  <c r="T92" i="2"/>
  <c r="AD92" i="2"/>
  <c r="AN92" i="2"/>
  <c r="AX92" i="2"/>
  <c r="BR92" i="2"/>
  <c r="CB92" i="2"/>
  <c r="CL92" i="2"/>
  <c r="DF92" i="2"/>
  <c r="DP92" i="2"/>
  <c r="DZ92" i="2"/>
  <c r="ET92" i="2"/>
  <c r="T93" i="2"/>
  <c r="BH93" i="2"/>
  <c r="CV93" i="2"/>
  <c r="EJ93" i="2"/>
  <c r="AD94" i="2"/>
  <c r="BR94" i="2"/>
  <c r="DF94" i="2"/>
  <c r="ET94" i="2"/>
  <c r="AN95" i="2"/>
  <c r="CB95" i="2"/>
  <c r="DP95" i="2"/>
  <c r="J96" i="2"/>
  <c r="AX96" i="2"/>
  <c r="CL96" i="2"/>
  <c r="CV97" i="2"/>
  <c r="DF98" i="2"/>
  <c r="EQ101" i="2"/>
  <c r="ER101" i="2" s="1"/>
  <c r="ET101" i="2"/>
  <c r="AN102" i="2"/>
  <c r="AX103" i="2"/>
  <c r="BH104" i="2"/>
  <c r="BC111" i="2"/>
  <c r="BH92" i="2"/>
  <c r="CQ111" i="2"/>
  <c r="CV92" i="2"/>
  <c r="EE111" i="2"/>
  <c r="EJ92" i="2"/>
  <c r="DF96" i="2"/>
  <c r="ET96" i="2"/>
  <c r="AN97" i="2"/>
  <c r="CB97" i="2"/>
  <c r="DP97" i="2"/>
  <c r="J98" i="2"/>
  <c r="AX98" i="2"/>
  <c r="CL98" i="2"/>
  <c r="DZ98" i="2"/>
  <c r="T99" i="2"/>
  <c r="BH99" i="2"/>
  <c r="CV99" i="2"/>
  <c r="BR105" i="2"/>
  <c r="DP108" i="2"/>
  <c r="DZ109" i="2"/>
  <c r="AN107" i="2"/>
  <c r="CB104" i="2"/>
  <c r="DP104" i="2"/>
  <c r="J105" i="2"/>
  <c r="AX105" i="2"/>
  <c r="CL105" i="2"/>
  <c r="DZ105" i="2"/>
  <c r="T106" i="2"/>
  <c r="AS124" i="2"/>
  <c r="DU124" i="2"/>
  <c r="AN108" i="2"/>
  <c r="AX109" i="2"/>
  <c r="BH110" i="2"/>
  <c r="CB107" i="2"/>
  <c r="DP107" i="2"/>
  <c r="J108" i="2"/>
  <c r="AX108" i="2"/>
  <c r="CL108" i="2"/>
  <c r="DZ108" i="2"/>
  <c r="T109" i="2"/>
  <c r="BH109" i="2"/>
  <c r="CV109" i="2"/>
  <c r="EJ109" i="2"/>
  <c r="AD110" i="2"/>
  <c r="BR110" i="2"/>
  <c r="DZ110" i="2"/>
  <c r="Y124" i="2"/>
  <c r="DA124" i="2"/>
  <c r="E124" i="2"/>
  <c r="CG124" i="2"/>
  <c r="ET110" i="2"/>
  <c r="BM124" i="2"/>
  <c r="EO124" i="2"/>
  <c r="EO58" i="2"/>
  <c r="EM65" i="2" s="1"/>
  <c r="EO56" i="2"/>
  <c r="ET27" i="2"/>
  <c r="DZ33" i="2"/>
  <c r="EJ38" i="2"/>
  <c r="EM57" i="2"/>
  <c r="EM48" i="2"/>
  <c r="DU44" i="2"/>
  <c r="DZ29" i="2"/>
  <c r="EJ34" i="2"/>
  <c r="ET39" i="2"/>
  <c r="EO44" i="2"/>
  <c r="ET35" i="2"/>
  <c r="DZ41" i="2"/>
  <c r="EJ42" i="2"/>
  <c r="EJ25" i="2"/>
  <c r="DS48" i="2"/>
  <c r="DU55" i="2"/>
  <c r="ET25" i="2"/>
  <c r="DZ27" i="2"/>
  <c r="EJ28" i="2"/>
  <c r="ET29" i="2"/>
  <c r="DZ31" i="2"/>
  <c r="EJ32" i="2"/>
  <c r="ET33" i="2"/>
  <c r="DZ35" i="2"/>
  <c r="EJ36" i="2"/>
  <c r="ET37" i="2"/>
  <c r="DZ39" i="2"/>
  <c r="EJ40" i="2"/>
  <c r="ET41" i="2"/>
  <c r="DZ43" i="2"/>
  <c r="ER17" i="2"/>
  <c r="ER18" i="2" s="1"/>
  <c r="CO57" i="2"/>
  <c r="CE57" i="2"/>
  <c r="CO56" i="2"/>
  <c r="CO58" i="2"/>
  <c r="DI56" i="2"/>
  <c r="CE58" i="2"/>
  <c r="BK56" i="2"/>
  <c r="BA56" i="2"/>
  <c r="BK58" i="2"/>
  <c r="BK57" i="2"/>
  <c r="DI58" i="2"/>
  <c r="CE56" i="2"/>
  <c r="CY58" i="2"/>
  <c r="BU56" i="2"/>
  <c r="AQ58" i="2"/>
  <c r="CY56" i="2"/>
  <c r="BU58" i="2"/>
  <c r="AQ56" i="2"/>
  <c r="AG56" i="2"/>
  <c r="BH32" i="2"/>
  <c r="AN28" i="2"/>
  <c r="AX30" i="2"/>
  <c r="BA58" i="2"/>
  <c r="AN32" i="2"/>
  <c r="BH36" i="2"/>
  <c r="BC44" i="2"/>
  <c r="AS55" i="2"/>
  <c r="AS57" i="2" s="1"/>
  <c r="BC57" i="2"/>
  <c r="BP17" i="2"/>
  <c r="BP18" i="2" s="1"/>
  <c r="BR33" i="2"/>
  <c r="DK57" i="2"/>
  <c r="DD17" i="2"/>
  <c r="DD18" i="2" s="1"/>
  <c r="DA44" i="2"/>
  <c r="DF26" i="2"/>
  <c r="DP31" i="2"/>
  <c r="DK58" i="2"/>
  <c r="DI65" i="2" s="1"/>
  <c r="DK56" i="2"/>
  <c r="DP27" i="2"/>
  <c r="CV33" i="2"/>
  <c r="DI57" i="2"/>
  <c r="DI48" i="2"/>
  <c r="CQ44" i="2"/>
  <c r="DK44" i="2"/>
  <c r="CV29" i="2"/>
  <c r="CV37" i="2"/>
  <c r="DP39" i="2"/>
  <c r="CV41" i="2"/>
  <c r="DF25" i="2"/>
  <c r="DP26" i="2"/>
  <c r="CV28" i="2"/>
  <c r="DF29" i="2"/>
  <c r="DP30" i="2"/>
  <c r="CV32" i="2"/>
  <c r="DF33" i="2"/>
  <c r="DP34" i="2"/>
  <c r="CV36" i="2"/>
  <c r="CV40" i="2"/>
  <c r="DF41" i="2"/>
  <c r="DP42" i="2"/>
  <c r="CQ55" i="2"/>
  <c r="CQ57" i="2" s="1"/>
  <c r="DA56" i="2"/>
  <c r="DA58" i="2"/>
  <c r="CY65" i="2" s="1"/>
  <c r="DP25" i="2"/>
  <c r="DN17" i="2"/>
  <c r="DN18" i="2" s="1"/>
  <c r="BM44" i="2"/>
  <c r="BZ17" i="2"/>
  <c r="BZ18" i="2" s="1"/>
  <c r="BR25" i="2"/>
  <c r="CL35" i="2"/>
  <c r="BW44" i="2"/>
  <c r="CB26" i="2"/>
  <c r="CL31" i="2"/>
  <c r="BR37" i="2"/>
  <c r="CE48" i="2"/>
  <c r="CG44" i="2"/>
  <c r="CB30" i="2"/>
  <c r="BR41" i="2"/>
  <c r="CG58" i="2"/>
  <c r="CE65" i="2" s="1"/>
  <c r="CG56" i="2"/>
  <c r="CB38" i="2"/>
  <c r="CB25" i="2"/>
  <c r="BK48" i="2"/>
  <c r="BM55" i="2"/>
  <c r="BM57" i="2" s="1"/>
  <c r="BW56" i="2"/>
  <c r="BW58" i="2"/>
  <c r="BU65" i="2" s="1"/>
  <c r="CL25" i="2"/>
  <c r="BR27" i="2"/>
  <c r="CB28" i="2"/>
  <c r="CL29" i="2"/>
  <c r="BR31" i="2"/>
  <c r="CB32" i="2"/>
  <c r="CL33" i="2"/>
  <c r="BR35" i="2"/>
  <c r="CB36" i="2"/>
  <c r="CL37" i="2"/>
  <c r="BR39" i="2"/>
  <c r="CB40" i="2"/>
  <c r="CL41" i="2"/>
  <c r="BR43" i="2"/>
  <c r="CJ17" i="2"/>
  <c r="CJ18" i="2" s="1"/>
  <c r="BC58" i="2"/>
  <c r="BA65" i="2" s="1"/>
  <c r="BC56" i="2"/>
  <c r="BH27" i="2"/>
  <c r="AN33" i="2"/>
  <c r="AS44" i="2"/>
  <c r="AX26" i="2"/>
  <c r="BH31" i="2"/>
  <c r="BA57" i="2"/>
  <c r="BA48" i="2"/>
  <c r="AI44" i="2"/>
  <c r="AN29" i="2"/>
  <c r="AX34" i="2"/>
  <c r="BH35" i="2"/>
  <c r="AN37" i="2"/>
  <c r="AX38" i="2"/>
  <c r="BH39" i="2"/>
  <c r="AN41" i="2"/>
  <c r="AX42" i="2"/>
  <c r="BH43" i="2"/>
  <c r="AX25" i="2"/>
  <c r="BH34" i="2"/>
  <c r="AN36" i="2"/>
  <c r="AX37" i="2"/>
  <c r="BH38" i="2"/>
  <c r="AN40" i="2"/>
  <c r="AX41" i="2"/>
  <c r="BH42" i="2"/>
  <c r="AI55" i="2"/>
  <c r="BH25" i="2"/>
  <c r="AN27" i="2"/>
  <c r="AX28" i="2"/>
  <c r="BH29" i="2"/>
  <c r="AN31" i="2"/>
  <c r="AX32" i="2"/>
  <c r="BH33" i="2"/>
  <c r="AN35" i="2"/>
  <c r="AX36" i="2"/>
  <c r="BH37" i="2"/>
  <c r="AN39" i="2"/>
  <c r="AX40" i="2"/>
  <c r="BH41" i="2"/>
  <c r="AN43" i="2"/>
  <c r="BF17" i="2"/>
  <c r="BF18" i="2" s="1"/>
  <c r="AD28" i="2"/>
  <c r="M55" i="2"/>
  <c r="M18" i="2"/>
  <c r="BY96" i="2" s="1"/>
  <c r="BZ96" i="2" s="1"/>
  <c r="T28" i="2"/>
  <c r="T32" i="2"/>
  <c r="M20" i="2"/>
  <c r="M58" i="2" s="1"/>
  <c r="Y44" i="2"/>
  <c r="AD41" i="2"/>
  <c r="C20" i="2"/>
  <c r="C58" i="2" s="1"/>
  <c r="O44" i="2"/>
  <c r="T40" i="2"/>
  <c r="M19" i="2"/>
  <c r="M57" i="2" s="1"/>
  <c r="AD36" i="2"/>
  <c r="AD33" i="2"/>
  <c r="AB17" i="2"/>
  <c r="AB18" i="2" s="1"/>
  <c r="E44" i="2"/>
  <c r="AD32" i="2"/>
  <c r="AD40" i="2"/>
  <c r="AD25" i="2"/>
  <c r="Y55" i="2"/>
  <c r="O56" i="2"/>
  <c r="O58" i="2"/>
  <c r="M65" i="2" s="1"/>
  <c r="O57" i="2"/>
  <c r="T27" i="2"/>
  <c r="T31" i="2"/>
  <c r="T35" i="2"/>
  <c r="T39" i="2"/>
  <c r="T43" i="2"/>
  <c r="T25" i="2"/>
  <c r="T33" i="2"/>
  <c r="T37" i="2"/>
  <c r="T41" i="2"/>
  <c r="R17" i="2"/>
  <c r="R18" i="2" s="1"/>
  <c r="E58" i="2"/>
  <c r="C65" i="2" s="1"/>
  <c r="H17" i="2"/>
  <c r="H18" i="2" s="1"/>
  <c r="C19" i="2"/>
  <c r="C57" i="2" s="1"/>
  <c r="C18" i="2"/>
  <c r="C55" i="2"/>
  <c r="E57" i="2"/>
  <c r="E56" i="2"/>
  <c r="J43" i="2"/>
  <c r="J28" i="2"/>
  <c r="J32" i="2"/>
  <c r="J36" i="2"/>
  <c r="J40" i="2"/>
  <c r="J25" i="2"/>
  <c r="J29" i="2"/>
  <c r="J33" i="2"/>
  <c r="J37" i="2"/>
  <c r="J41" i="2"/>
  <c r="DI115" i="2" l="1"/>
  <c r="Z27" i="2"/>
  <c r="Z34" i="2"/>
  <c r="AA34" i="2" s="1"/>
  <c r="AB34" i="2" s="1"/>
  <c r="Z43" i="2"/>
  <c r="AA43" i="2" s="1"/>
  <c r="AB43" i="2" s="1"/>
  <c r="Z39" i="2"/>
  <c r="AA39" i="2" s="1"/>
  <c r="AB39" i="2" s="1"/>
  <c r="AI124" i="2"/>
  <c r="W56" i="2"/>
  <c r="AI125" i="2"/>
  <c r="AG132" i="2" s="1"/>
  <c r="Z35" i="2"/>
  <c r="AA35" i="2" s="1"/>
  <c r="AB35" i="2" s="1"/>
  <c r="AG57" i="2"/>
  <c r="Z29" i="2"/>
  <c r="AA29" i="2" s="1"/>
  <c r="AB29" i="2" s="1"/>
  <c r="P40" i="2"/>
  <c r="Q40" i="2" s="1"/>
  <c r="R40" i="2" s="1"/>
  <c r="DI123" i="2"/>
  <c r="DL100" i="2"/>
  <c r="DM100" i="2" s="1"/>
  <c r="DN100" i="2" s="1"/>
  <c r="DL108" i="2"/>
  <c r="DM108" i="2" s="1"/>
  <c r="DN108" i="2" s="1"/>
  <c r="DL93" i="2"/>
  <c r="DM93" i="2" s="1"/>
  <c r="DN93" i="2" s="1"/>
  <c r="DL101" i="2"/>
  <c r="DM101" i="2" s="1"/>
  <c r="DN101" i="2" s="1"/>
  <c r="DL109" i="2"/>
  <c r="DM109" i="2" s="1"/>
  <c r="DN109" i="2" s="1"/>
  <c r="DL94" i="2"/>
  <c r="DM94" i="2" s="1"/>
  <c r="DN94" i="2" s="1"/>
  <c r="DL102" i="2"/>
  <c r="DM102" i="2" s="1"/>
  <c r="DN102" i="2" s="1"/>
  <c r="DL110" i="2"/>
  <c r="DM110" i="2" s="1"/>
  <c r="DN110" i="2" s="1"/>
  <c r="DL95" i="2"/>
  <c r="DM95" i="2" s="1"/>
  <c r="DN95" i="2" s="1"/>
  <c r="DL103" i="2"/>
  <c r="DM103" i="2" s="1"/>
  <c r="DN103" i="2" s="1"/>
  <c r="DL92" i="2"/>
  <c r="DM92" i="2" s="1"/>
  <c r="DL96" i="2"/>
  <c r="DM96" i="2" s="1"/>
  <c r="DN96" i="2" s="1"/>
  <c r="DL104" i="2"/>
  <c r="DM104" i="2" s="1"/>
  <c r="DN104" i="2" s="1"/>
  <c r="DL97" i="2"/>
  <c r="DM97" i="2" s="1"/>
  <c r="DN97" i="2" s="1"/>
  <c r="DL105" i="2"/>
  <c r="DM105" i="2" s="1"/>
  <c r="DN105" i="2" s="1"/>
  <c r="DL98" i="2"/>
  <c r="DM98" i="2" s="1"/>
  <c r="DN98" i="2" s="1"/>
  <c r="DL106" i="2"/>
  <c r="DM106" i="2" s="1"/>
  <c r="DN106" i="2" s="1"/>
  <c r="DL99" i="2"/>
  <c r="DM99" i="2" s="1"/>
  <c r="DN99" i="2" s="1"/>
  <c r="DL107" i="2"/>
  <c r="DM107" i="2" s="1"/>
  <c r="DN107" i="2" s="1"/>
  <c r="EE58" i="2"/>
  <c r="EC65" i="2" s="1"/>
  <c r="EE56" i="2"/>
  <c r="AS56" i="2"/>
  <c r="EQ31" i="2"/>
  <c r="ER31" i="2" s="1"/>
  <c r="F25" i="2"/>
  <c r="G25" i="2" s="1"/>
  <c r="DZ44" i="2"/>
  <c r="DS66" i="2" s="1"/>
  <c r="CS110" i="2"/>
  <c r="CT110" i="2" s="1"/>
  <c r="G102" i="2"/>
  <c r="H102" i="2" s="1"/>
  <c r="EG35" i="2"/>
  <c r="EH35" i="2" s="1"/>
  <c r="DW29" i="2"/>
  <c r="DX29" i="2" s="1"/>
  <c r="Z40" i="2"/>
  <c r="AA40" i="2" s="1"/>
  <c r="AB40" i="2" s="1"/>
  <c r="AS58" i="2"/>
  <c r="AQ65" i="2" s="1"/>
  <c r="CO48" i="2"/>
  <c r="BY108" i="2"/>
  <c r="BZ108" i="2" s="1"/>
  <c r="CI101" i="2"/>
  <c r="CJ101" i="2" s="1"/>
  <c r="EG31" i="2"/>
  <c r="EH31" i="2" s="1"/>
  <c r="EQ100" i="2"/>
  <c r="ER100" i="2" s="1"/>
  <c r="Z28" i="2"/>
  <c r="AA28" i="2" s="1"/>
  <c r="AB28" i="2" s="1"/>
  <c r="G97" i="2"/>
  <c r="H97" i="2" s="1"/>
  <c r="DW36" i="2"/>
  <c r="DX36" i="2" s="1"/>
  <c r="DW93" i="2"/>
  <c r="DX93" i="2" s="1"/>
  <c r="BA115" i="2"/>
  <c r="DC107" i="2"/>
  <c r="DD107" i="2" s="1"/>
  <c r="BE97" i="2"/>
  <c r="BF97" i="2" s="1"/>
  <c r="EQ103" i="2"/>
  <c r="ER103" i="2" s="1"/>
  <c r="EQ98" i="2"/>
  <c r="ER98" i="2" s="1"/>
  <c r="AK98" i="2"/>
  <c r="AL98" i="2" s="1"/>
  <c r="CS96" i="2"/>
  <c r="CT96" i="2" s="1"/>
  <c r="EG32" i="2"/>
  <c r="EH32" i="2" s="1"/>
  <c r="DW28" i="2"/>
  <c r="DX28" i="2" s="1"/>
  <c r="DP44" i="2"/>
  <c r="DI66" i="2" s="1"/>
  <c r="DF44" i="2"/>
  <c r="CY66" i="2" s="1"/>
  <c r="BY102" i="2"/>
  <c r="BZ102" i="2" s="1"/>
  <c r="AU93" i="2"/>
  <c r="AV93" i="2" s="1"/>
  <c r="M124" i="2"/>
  <c r="BO105" i="2"/>
  <c r="BP105" i="2" s="1"/>
  <c r="EG95" i="2"/>
  <c r="EH95" i="2" s="1"/>
  <c r="AA96" i="2"/>
  <c r="AB96" i="2" s="1"/>
  <c r="Z38" i="2"/>
  <c r="AA38" i="2" s="1"/>
  <c r="AB38" i="2" s="1"/>
  <c r="M48" i="2"/>
  <c r="DW92" i="2"/>
  <c r="BO101" i="2"/>
  <c r="BP101" i="2" s="1"/>
  <c r="BY100" i="2"/>
  <c r="BZ100" i="2" s="1"/>
  <c r="BO94" i="2"/>
  <c r="BP94" i="2" s="1"/>
  <c r="CS92" i="2"/>
  <c r="CT92" i="2" s="1"/>
  <c r="DW35" i="2"/>
  <c r="DX35" i="2" s="1"/>
  <c r="CI106" i="2"/>
  <c r="CJ106" i="2" s="1"/>
  <c r="AU103" i="2"/>
  <c r="AV103" i="2" s="1"/>
  <c r="AA98" i="2"/>
  <c r="AB98" i="2" s="1"/>
  <c r="BE110" i="2"/>
  <c r="BF110" i="2" s="1"/>
  <c r="DW105" i="2"/>
  <c r="DX105" i="2" s="1"/>
  <c r="EQ96" i="2"/>
  <c r="ER96" i="2" s="1"/>
  <c r="DW40" i="2"/>
  <c r="DX40" i="2" s="1"/>
  <c r="BO107" i="2"/>
  <c r="BP107" i="2" s="1"/>
  <c r="AU97" i="2"/>
  <c r="AV97" i="2" s="1"/>
  <c r="EQ41" i="2"/>
  <c r="ER41" i="2" s="1"/>
  <c r="G108" i="2"/>
  <c r="H108" i="2" s="1"/>
  <c r="EQ29" i="2"/>
  <c r="ER29" i="2" s="1"/>
  <c r="AK100" i="2"/>
  <c r="AL100" i="2" s="1"/>
  <c r="EG42" i="2"/>
  <c r="EH42" i="2" s="1"/>
  <c r="AK107" i="2"/>
  <c r="AL107" i="2" s="1"/>
  <c r="AG115" i="2"/>
  <c r="CI103" i="2"/>
  <c r="CJ103" i="2" s="1"/>
  <c r="AA105" i="2"/>
  <c r="AB105" i="2" s="1"/>
  <c r="G103" i="2"/>
  <c r="H103" i="2" s="1"/>
  <c r="J111" i="2"/>
  <c r="C133" i="2" s="1"/>
  <c r="W115" i="2"/>
  <c r="CI92" i="2"/>
  <c r="DW94" i="2"/>
  <c r="DX94" i="2" s="1"/>
  <c r="AU94" i="2"/>
  <c r="AV94" i="2" s="1"/>
  <c r="AK93" i="2"/>
  <c r="AL93" i="2" s="1"/>
  <c r="DC92" i="2"/>
  <c r="Q110" i="2"/>
  <c r="R110" i="2" s="1"/>
  <c r="EQ107" i="2"/>
  <c r="ER107" i="2" s="1"/>
  <c r="BE102" i="2"/>
  <c r="BF102" i="2" s="1"/>
  <c r="BY107" i="2"/>
  <c r="BZ107" i="2" s="1"/>
  <c r="AK104" i="2"/>
  <c r="AL104" i="2" s="1"/>
  <c r="CI98" i="2"/>
  <c r="CJ98" i="2" s="1"/>
  <c r="BE109" i="2"/>
  <c r="BF109" i="2" s="1"/>
  <c r="DC105" i="2"/>
  <c r="DD105" i="2" s="1"/>
  <c r="EG99" i="2"/>
  <c r="EH99" i="2" s="1"/>
  <c r="DW98" i="2"/>
  <c r="DX98" i="2" s="1"/>
  <c r="AK97" i="2"/>
  <c r="AL97" i="2" s="1"/>
  <c r="BY95" i="2"/>
  <c r="BZ95" i="2" s="1"/>
  <c r="G110" i="2"/>
  <c r="H110" i="2" s="1"/>
  <c r="AU109" i="2"/>
  <c r="AV109" i="2" s="1"/>
  <c r="Q105" i="2"/>
  <c r="R105" i="2" s="1"/>
  <c r="AU104" i="2"/>
  <c r="AV104" i="2" s="1"/>
  <c r="AA102" i="2"/>
  <c r="AB102" i="2" s="1"/>
  <c r="CI100" i="2"/>
  <c r="CJ100" i="2" s="1"/>
  <c r="EG97" i="2"/>
  <c r="EH97" i="2" s="1"/>
  <c r="EG93" i="2"/>
  <c r="EH93" i="2" s="1"/>
  <c r="Q103" i="2"/>
  <c r="R103" i="2" s="1"/>
  <c r="EQ99" i="2"/>
  <c r="ER99" i="2" s="1"/>
  <c r="G98" i="2"/>
  <c r="H98" i="2" s="1"/>
  <c r="CS95" i="2"/>
  <c r="CT95" i="2" s="1"/>
  <c r="AA93" i="2"/>
  <c r="AB93" i="2" s="1"/>
  <c r="EQ37" i="2"/>
  <c r="ER37" i="2" s="1"/>
  <c r="EQ33" i="2"/>
  <c r="ER33" i="2" s="1"/>
  <c r="EQ30" i="2"/>
  <c r="ER30" i="2" s="1"/>
  <c r="EG26" i="2"/>
  <c r="EH26" i="2" s="1"/>
  <c r="CS106" i="2"/>
  <c r="CT106" i="2" s="1"/>
  <c r="DW104" i="2"/>
  <c r="DX104" i="2" s="1"/>
  <c r="AK103" i="2"/>
  <c r="AL103" i="2" s="1"/>
  <c r="AK99" i="2"/>
  <c r="AL99" i="2" s="1"/>
  <c r="Q93" i="2"/>
  <c r="R93" i="2" s="1"/>
  <c r="DW39" i="2"/>
  <c r="DX39" i="2" s="1"/>
  <c r="Z26" i="2"/>
  <c r="AA26" i="2" s="1"/>
  <c r="AB26" i="2" s="1"/>
  <c r="Z42" i="2"/>
  <c r="AA42" i="2" s="1"/>
  <c r="AB42" i="2" s="1"/>
  <c r="Z31" i="2"/>
  <c r="AA31" i="2" s="1"/>
  <c r="AB31" i="2" s="1"/>
  <c r="CI105" i="2"/>
  <c r="CJ105" i="2" s="1"/>
  <c r="DW43" i="2"/>
  <c r="DX43" i="2" s="1"/>
  <c r="Z36" i="2"/>
  <c r="AA36" i="2" s="1"/>
  <c r="AB36" i="2" s="1"/>
  <c r="EG40" i="2"/>
  <c r="EH40" i="2" s="1"/>
  <c r="BE101" i="2"/>
  <c r="BF101" i="2" s="1"/>
  <c r="Q99" i="2"/>
  <c r="R99" i="2" s="1"/>
  <c r="AK95" i="2"/>
  <c r="AL95" i="2" s="1"/>
  <c r="DW34" i="2"/>
  <c r="DX34" i="2" s="1"/>
  <c r="DW27" i="2"/>
  <c r="DX27" i="2" s="1"/>
  <c r="EQ35" i="2"/>
  <c r="ER35" i="2" s="1"/>
  <c r="Z41" i="2"/>
  <c r="AA41" i="2" s="1"/>
  <c r="AB41" i="2" s="1"/>
  <c r="EC48" i="2"/>
  <c r="EC57" i="2"/>
  <c r="AU30" i="2"/>
  <c r="AV30" i="2" s="1"/>
  <c r="BY110" i="2"/>
  <c r="BZ110" i="2" s="1"/>
  <c r="AU110" i="2"/>
  <c r="AV110" i="2" s="1"/>
  <c r="EG108" i="2"/>
  <c r="EH108" i="2" s="1"/>
  <c r="DC108" i="2"/>
  <c r="DD108" i="2" s="1"/>
  <c r="AU107" i="2"/>
  <c r="AV107" i="2" s="1"/>
  <c r="AU106" i="2"/>
  <c r="AV106" i="2" s="1"/>
  <c r="BY103" i="2"/>
  <c r="BZ103" i="2" s="1"/>
  <c r="EG101" i="2"/>
  <c r="EH101" i="2" s="1"/>
  <c r="DC109" i="2"/>
  <c r="DD109" i="2" s="1"/>
  <c r="Q108" i="2"/>
  <c r="R108" i="2" s="1"/>
  <c r="BY106" i="2"/>
  <c r="BZ106" i="2" s="1"/>
  <c r="BY105" i="2"/>
  <c r="BZ105" i="2" s="1"/>
  <c r="DC102" i="2"/>
  <c r="DD102" i="2" s="1"/>
  <c r="DC100" i="2"/>
  <c r="DD100" i="2" s="1"/>
  <c r="BY98" i="2"/>
  <c r="BZ98" i="2" s="1"/>
  <c r="Q98" i="2"/>
  <c r="R98" i="2" s="1"/>
  <c r="EG96" i="2"/>
  <c r="EH96" i="2" s="1"/>
  <c r="AU95" i="2"/>
  <c r="AV95" i="2" s="1"/>
  <c r="EG110" i="2"/>
  <c r="EH110" i="2" s="1"/>
  <c r="EG106" i="2"/>
  <c r="EH106" i="2" s="1"/>
  <c r="EG100" i="2"/>
  <c r="EH100" i="2" s="1"/>
  <c r="EG105" i="2"/>
  <c r="EH105" i="2" s="1"/>
  <c r="BY101" i="2"/>
  <c r="BZ101" i="2" s="1"/>
  <c r="AU100" i="2"/>
  <c r="AV100" i="2" s="1"/>
  <c r="DC97" i="2"/>
  <c r="DD97" i="2" s="1"/>
  <c r="EG25" i="2"/>
  <c r="EH25" i="2" s="1"/>
  <c r="Q107" i="2"/>
  <c r="R107" i="2" s="1"/>
  <c r="Q96" i="2"/>
  <c r="R96" i="2" s="1"/>
  <c r="DC95" i="2"/>
  <c r="DD95" i="2" s="1"/>
  <c r="BY94" i="2"/>
  <c r="BZ94" i="2" s="1"/>
  <c r="Q92" i="2"/>
  <c r="R92" i="2" s="1"/>
  <c r="EG103" i="2"/>
  <c r="EH103" i="2" s="1"/>
  <c r="EG98" i="2"/>
  <c r="EH98" i="2" s="1"/>
  <c r="EG33" i="2"/>
  <c r="EH33" i="2" s="1"/>
  <c r="EG29" i="2"/>
  <c r="EH29" i="2" s="1"/>
  <c r="EG39" i="2"/>
  <c r="EH39" i="2" s="1"/>
  <c r="EG41" i="2"/>
  <c r="EH41" i="2" s="1"/>
  <c r="BE104" i="2"/>
  <c r="BF104" i="2" s="1"/>
  <c r="AK102" i="2"/>
  <c r="AL102" i="2" s="1"/>
  <c r="CS94" i="2"/>
  <c r="CT94" i="2" s="1"/>
  <c r="Q94" i="2"/>
  <c r="R94" i="2" s="1"/>
  <c r="CI93" i="2"/>
  <c r="CJ93" i="2" s="1"/>
  <c r="G93" i="2"/>
  <c r="H93" i="2" s="1"/>
  <c r="CI109" i="2"/>
  <c r="CJ109" i="2" s="1"/>
  <c r="DC106" i="2"/>
  <c r="DD106" i="2" s="1"/>
  <c r="CS104" i="2"/>
  <c r="CT104" i="2" s="1"/>
  <c r="Q102" i="2"/>
  <c r="R102" i="2" s="1"/>
  <c r="EQ106" i="2"/>
  <c r="ER106" i="2" s="1"/>
  <c r="AA103" i="2"/>
  <c r="AB103" i="2" s="1"/>
  <c r="BO98" i="2"/>
  <c r="BP98" i="2" s="1"/>
  <c r="DW108" i="2"/>
  <c r="DX108" i="2" s="1"/>
  <c r="BE106" i="2"/>
  <c r="BF106" i="2" s="1"/>
  <c r="CI104" i="2"/>
  <c r="CJ104" i="2" s="1"/>
  <c r="DW101" i="2"/>
  <c r="DX101" i="2" s="1"/>
  <c r="CS99" i="2"/>
  <c r="CT99" i="2" s="1"/>
  <c r="DC98" i="2"/>
  <c r="DD98" i="2" s="1"/>
  <c r="Q97" i="2"/>
  <c r="R97" i="2" s="1"/>
  <c r="CI110" i="2"/>
  <c r="CJ110" i="2" s="1"/>
  <c r="EQ108" i="2"/>
  <c r="ER108" i="2" s="1"/>
  <c r="AK108" i="2"/>
  <c r="AL108" i="2" s="1"/>
  <c r="G107" i="2"/>
  <c r="H107" i="2" s="1"/>
  <c r="DC103" i="2"/>
  <c r="DD103" i="2" s="1"/>
  <c r="Q95" i="2"/>
  <c r="R95" i="2" s="1"/>
  <c r="BE93" i="2"/>
  <c r="BF93" i="2" s="1"/>
  <c r="DC99" i="2"/>
  <c r="DD99" i="2" s="1"/>
  <c r="DW97" i="2"/>
  <c r="DX97" i="2" s="1"/>
  <c r="BO96" i="2"/>
  <c r="BP96" i="2" s="1"/>
  <c r="BO95" i="2"/>
  <c r="BP95" i="2" s="1"/>
  <c r="EG43" i="2"/>
  <c r="EH43" i="2" s="1"/>
  <c r="DW37" i="2"/>
  <c r="DX37" i="2" s="1"/>
  <c r="DW33" i="2"/>
  <c r="DX33" i="2" s="1"/>
  <c r="DW30" i="2"/>
  <c r="DX30" i="2" s="1"/>
  <c r="DW110" i="2"/>
  <c r="DX110" i="2" s="1"/>
  <c r="Q109" i="2"/>
  <c r="R109" i="2" s="1"/>
  <c r="G101" i="2"/>
  <c r="H101" i="2" s="1"/>
  <c r="CS98" i="2"/>
  <c r="CT98" i="2" s="1"/>
  <c r="EQ97" i="2"/>
  <c r="ER97" i="2" s="1"/>
  <c r="AK96" i="2"/>
  <c r="AL96" i="2" s="1"/>
  <c r="DC94" i="2"/>
  <c r="DD94" i="2" s="1"/>
  <c r="EG38" i="2"/>
  <c r="EH38" i="2" s="1"/>
  <c r="BO106" i="2"/>
  <c r="BP106" i="2" s="1"/>
  <c r="AK101" i="2"/>
  <c r="AL101" i="2" s="1"/>
  <c r="G96" i="2"/>
  <c r="H96" i="2" s="1"/>
  <c r="EG37" i="2"/>
  <c r="EH37" i="2" s="1"/>
  <c r="Z32" i="2"/>
  <c r="EQ32" i="2"/>
  <c r="ER32" i="2" s="1"/>
  <c r="Z37" i="2"/>
  <c r="AA37" i="2" s="1"/>
  <c r="AB37" i="2" s="1"/>
  <c r="EQ105" i="2"/>
  <c r="ER105" i="2" s="1"/>
  <c r="BO97" i="2"/>
  <c r="BP97" i="2" s="1"/>
  <c r="DW96" i="2"/>
  <c r="DX96" i="2" s="1"/>
  <c r="BO93" i="2"/>
  <c r="BP93" i="2" s="1"/>
  <c r="EQ39" i="2"/>
  <c r="ER39" i="2" s="1"/>
  <c r="EG30" i="2"/>
  <c r="EH30" i="2" s="1"/>
  <c r="AA110" i="2"/>
  <c r="AB110" i="2" s="1"/>
  <c r="CS93" i="2"/>
  <c r="EQ40" i="2"/>
  <c r="ER40" i="2" s="1"/>
  <c r="DW26" i="2"/>
  <c r="DX26" i="2" s="1"/>
  <c r="DC96" i="2"/>
  <c r="DD96" i="2" s="1"/>
  <c r="Z33" i="2"/>
  <c r="AA33" i="2" s="1"/>
  <c r="AB33" i="2" s="1"/>
  <c r="EQ109" i="2"/>
  <c r="ER109" i="2" s="1"/>
  <c r="BO109" i="2"/>
  <c r="BP109" i="2" s="1"/>
  <c r="AK109" i="2"/>
  <c r="AL109" i="2" s="1"/>
  <c r="BE108" i="2"/>
  <c r="BF108" i="2" s="1"/>
  <c r="AA108" i="2"/>
  <c r="AB108" i="2" s="1"/>
  <c r="DW107" i="2"/>
  <c r="DX107" i="2" s="1"/>
  <c r="AA107" i="2"/>
  <c r="AB107" i="2" s="1"/>
  <c r="CS103" i="2"/>
  <c r="CT103" i="2" s="1"/>
  <c r="CI102" i="2"/>
  <c r="CJ102" i="2" s="1"/>
  <c r="BO102" i="2"/>
  <c r="BP102" i="2" s="1"/>
  <c r="AK110" i="2"/>
  <c r="AL110" i="2" s="1"/>
  <c r="AA109" i="2"/>
  <c r="AB109" i="2" s="1"/>
  <c r="CS108" i="2"/>
  <c r="CT108" i="2" s="1"/>
  <c r="AA106" i="2"/>
  <c r="AB106" i="2" s="1"/>
  <c r="G106" i="2"/>
  <c r="H106" i="2" s="1"/>
  <c r="AA104" i="2"/>
  <c r="AB104" i="2" s="1"/>
  <c r="DW102" i="2"/>
  <c r="DX102" i="2" s="1"/>
  <c r="BE100" i="2"/>
  <c r="BF100" i="2" s="1"/>
  <c r="AA99" i="2"/>
  <c r="AB99" i="2" s="1"/>
  <c r="BE98" i="2"/>
  <c r="BF98" i="2" s="1"/>
  <c r="BE96" i="2"/>
  <c r="BF96" i="2" s="1"/>
  <c r="EQ95" i="2"/>
  <c r="ER95" i="2" s="1"/>
  <c r="CS107" i="2"/>
  <c r="CT107" i="2" s="1"/>
  <c r="CS105" i="2"/>
  <c r="CT105" i="2" s="1"/>
  <c r="CI99" i="2"/>
  <c r="CJ99" i="2" s="1"/>
  <c r="BO99" i="2"/>
  <c r="BP99" i="2" s="1"/>
  <c r="DW106" i="2"/>
  <c r="DX106" i="2" s="1"/>
  <c r="G104" i="2"/>
  <c r="H104" i="2" s="1"/>
  <c r="DW99" i="2"/>
  <c r="DX99" i="2" s="1"/>
  <c r="G99" i="2"/>
  <c r="H99" i="2" s="1"/>
  <c r="CI107" i="2"/>
  <c r="CJ107" i="2" s="1"/>
  <c r="BE105" i="2"/>
  <c r="BF105" i="2" s="1"/>
  <c r="CS101" i="2"/>
  <c r="CT101" i="2" s="1"/>
  <c r="DW100" i="2"/>
  <c r="DX100" i="2" s="1"/>
  <c r="CS100" i="2"/>
  <c r="CT100" i="2" s="1"/>
  <c r="EQ93" i="2"/>
  <c r="ER93" i="2" s="1"/>
  <c r="DW42" i="2"/>
  <c r="DX42" i="2" s="1"/>
  <c r="G100" i="2"/>
  <c r="H100" i="2" s="1"/>
  <c r="EQ42" i="2"/>
  <c r="ER42" i="2" s="1"/>
  <c r="AA100" i="2"/>
  <c r="AB100" i="2" s="1"/>
  <c r="CI97" i="2"/>
  <c r="CJ97" i="2" s="1"/>
  <c r="G95" i="2"/>
  <c r="H95" i="2" s="1"/>
  <c r="EQ38" i="2"/>
  <c r="ER38" i="2" s="1"/>
  <c r="EQ34" i="2"/>
  <c r="ER34" i="2" s="1"/>
  <c r="EQ28" i="2"/>
  <c r="ER28" i="2" s="1"/>
  <c r="EQ43" i="2"/>
  <c r="ER43" i="2" s="1"/>
  <c r="DW109" i="2"/>
  <c r="DX109" i="2" s="1"/>
  <c r="EJ111" i="2"/>
  <c r="EC133" i="2" s="1"/>
  <c r="BH111" i="2"/>
  <c r="BA133" i="2" s="1"/>
  <c r="AK106" i="2"/>
  <c r="AL106" i="2" s="1"/>
  <c r="DC101" i="2"/>
  <c r="DD101" i="2" s="1"/>
  <c r="Q104" i="2"/>
  <c r="R104" i="2" s="1"/>
  <c r="AA101" i="2"/>
  <c r="AB101" i="2" s="1"/>
  <c r="CI94" i="2"/>
  <c r="CJ94" i="2" s="1"/>
  <c r="G94" i="2"/>
  <c r="H94" i="2" s="1"/>
  <c r="BY93" i="2"/>
  <c r="BZ93" i="2" s="1"/>
  <c r="G109" i="2"/>
  <c r="H109" i="2" s="1"/>
  <c r="AU105" i="2"/>
  <c r="AV105" i="2" s="1"/>
  <c r="BY104" i="2"/>
  <c r="BZ104" i="2" s="1"/>
  <c r="EQ110" i="2"/>
  <c r="ER110" i="2" s="1"/>
  <c r="Q106" i="2"/>
  <c r="R106" i="2" s="1"/>
  <c r="AU101" i="2"/>
  <c r="AV101" i="2" s="1"/>
  <c r="AU98" i="2"/>
  <c r="AV98" i="2" s="1"/>
  <c r="BO110" i="2"/>
  <c r="BP110" i="2" s="1"/>
  <c r="AU108" i="2"/>
  <c r="AV108" i="2" s="1"/>
  <c r="Q101" i="2"/>
  <c r="R101" i="2" s="1"/>
  <c r="BY99" i="2"/>
  <c r="BZ99" i="2" s="1"/>
  <c r="BY97" i="2"/>
  <c r="BZ97" i="2" s="1"/>
  <c r="CI96" i="2"/>
  <c r="CJ96" i="2" s="1"/>
  <c r="BY109" i="2"/>
  <c r="BZ109" i="2" s="1"/>
  <c r="EG107" i="2"/>
  <c r="EH107" i="2" s="1"/>
  <c r="DC104" i="2"/>
  <c r="DD104" i="2" s="1"/>
  <c r="BE103" i="2"/>
  <c r="BF103" i="2" s="1"/>
  <c r="CS97" i="2"/>
  <c r="CT97" i="2" s="1"/>
  <c r="EQ94" i="2"/>
  <c r="ER94" i="2" s="1"/>
  <c r="DC110" i="2"/>
  <c r="DD110" i="2" s="1"/>
  <c r="EG102" i="2"/>
  <c r="EH102" i="2" s="1"/>
  <c r="AU99" i="2"/>
  <c r="AV99" i="2" s="1"/>
  <c r="AA97" i="2"/>
  <c r="AB97" i="2" s="1"/>
  <c r="AU96" i="2"/>
  <c r="AV96" i="2" s="1"/>
  <c r="DW41" i="2"/>
  <c r="DX41" i="2" s="1"/>
  <c r="EG36" i="2"/>
  <c r="EH36" i="2" s="1"/>
  <c r="DW32" i="2"/>
  <c r="DX32" i="2" s="1"/>
  <c r="EG28" i="2"/>
  <c r="EH28" i="2" s="1"/>
  <c r="CS109" i="2"/>
  <c r="CT109" i="2" s="1"/>
  <c r="EQ104" i="2"/>
  <c r="ER104" i="2" s="1"/>
  <c r="AK105" i="2"/>
  <c r="AL105" i="2" s="1"/>
  <c r="BO104" i="2"/>
  <c r="BP104" i="2" s="1"/>
  <c r="AU102" i="2"/>
  <c r="AV102" i="2" s="1"/>
  <c r="DC93" i="2"/>
  <c r="DD93" i="2" s="1"/>
  <c r="EG34" i="2"/>
  <c r="EH34" i="2" s="1"/>
  <c r="AA94" i="2"/>
  <c r="AB94" i="2" s="1"/>
  <c r="EG92" i="2"/>
  <c r="EH92" i="2" s="1"/>
  <c r="EQ102" i="2"/>
  <c r="ER102" i="2" s="1"/>
  <c r="DW95" i="2"/>
  <c r="DX95" i="2" s="1"/>
  <c r="BE92" i="2"/>
  <c r="BF92" i="2" s="1"/>
  <c r="DW38" i="2"/>
  <c r="DX38" i="2" s="1"/>
  <c r="EG27" i="2"/>
  <c r="EH27" i="2" s="1"/>
  <c r="BO100" i="2"/>
  <c r="BP100" i="2" s="1"/>
  <c r="BE95" i="2"/>
  <c r="BF95" i="2" s="1"/>
  <c r="DW31" i="2"/>
  <c r="DX31" i="2" s="1"/>
  <c r="AK94" i="2"/>
  <c r="AL94" i="2" s="1"/>
  <c r="EQ36" i="2"/>
  <c r="ER36" i="2" s="1"/>
  <c r="EQ26" i="2"/>
  <c r="ER26" i="2" s="1"/>
  <c r="Z25" i="2"/>
  <c r="CL111" i="2"/>
  <c r="CE133" i="2" s="1"/>
  <c r="BY92" i="2"/>
  <c r="DP111" i="2"/>
  <c r="DI133" i="2" s="1"/>
  <c r="CB111" i="2"/>
  <c r="BU133" i="2" s="1"/>
  <c r="AN111" i="2"/>
  <c r="AG133" i="2" s="1"/>
  <c r="G92" i="2"/>
  <c r="BO92" i="2"/>
  <c r="DZ111" i="2"/>
  <c r="DS133" i="2" s="1"/>
  <c r="AA92" i="2"/>
  <c r="CV111" i="2"/>
  <c r="CO133" i="2" s="1"/>
  <c r="ET111" i="2"/>
  <c r="EM133" i="2" s="1"/>
  <c r="DF111" i="2"/>
  <c r="CY133" i="2" s="1"/>
  <c r="BR111" i="2"/>
  <c r="BK133" i="2" s="1"/>
  <c r="AD111" i="2"/>
  <c r="W133" i="2" s="1"/>
  <c r="AX111" i="2"/>
  <c r="AQ133" i="2" s="1"/>
  <c r="T111" i="2"/>
  <c r="M133" i="2" s="1"/>
  <c r="AK92" i="2"/>
  <c r="DU56" i="2"/>
  <c r="DU58" i="2"/>
  <c r="DS65" i="2" s="1"/>
  <c r="DW25" i="2"/>
  <c r="DU57" i="2"/>
  <c r="EJ44" i="2"/>
  <c r="EC66" i="2" s="1"/>
  <c r="ET44" i="2"/>
  <c r="EM66" i="2" s="1"/>
  <c r="EQ25" i="2"/>
  <c r="CS43" i="2"/>
  <c r="CT43" i="2" s="1"/>
  <c r="CS42" i="2"/>
  <c r="CT42" i="2" s="1"/>
  <c r="CS38" i="2"/>
  <c r="CT38" i="2" s="1"/>
  <c r="CS31" i="2"/>
  <c r="CT31" i="2" s="1"/>
  <c r="DM29" i="2"/>
  <c r="DN29" i="2" s="1"/>
  <c r="DM28" i="2"/>
  <c r="DN28" i="2" s="1"/>
  <c r="CI36" i="2"/>
  <c r="CJ36" i="2" s="1"/>
  <c r="BO36" i="2"/>
  <c r="BP36" i="2" s="1"/>
  <c r="BO30" i="2"/>
  <c r="BP30" i="2" s="1"/>
  <c r="CI28" i="2"/>
  <c r="CJ28" i="2" s="1"/>
  <c r="BO28" i="2"/>
  <c r="BP28" i="2" s="1"/>
  <c r="AK34" i="2"/>
  <c r="AL34" i="2" s="1"/>
  <c r="BE30" i="2"/>
  <c r="BF30" i="2" s="1"/>
  <c r="AK30" i="2"/>
  <c r="AL30" i="2" s="1"/>
  <c r="AK26" i="2"/>
  <c r="AL26" i="2" s="1"/>
  <c r="DM41" i="2"/>
  <c r="DN41" i="2" s="1"/>
  <c r="CI40" i="2"/>
  <c r="CJ40" i="2" s="1"/>
  <c r="BO34" i="2"/>
  <c r="BP34" i="2" s="1"/>
  <c r="BE40" i="2"/>
  <c r="BF40" i="2" s="1"/>
  <c r="CS35" i="2"/>
  <c r="CT35" i="2" s="1"/>
  <c r="DM33" i="2"/>
  <c r="DN33" i="2" s="1"/>
  <c r="CS30" i="2"/>
  <c r="CT30" i="2" s="1"/>
  <c r="BO42" i="2"/>
  <c r="BP42" i="2" s="1"/>
  <c r="DM40" i="2"/>
  <c r="DN40" i="2" s="1"/>
  <c r="DM37" i="2"/>
  <c r="DN37" i="2" s="1"/>
  <c r="CS27" i="2"/>
  <c r="CT27" i="2" s="1"/>
  <c r="BO40" i="2"/>
  <c r="BP40" i="2" s="1"/>
  <c r="CI38" i="2"/>
  <c r="CJ38" i="2" s="1"/>
  <c r="CI26" i="2"/>
  <c r="CJ26" i="2" s="1"/>
  <c r="CS26" i="2"/>
  <c r="CT26" i="2" s="1"/>
  <c r="CI34" i="2"/>
  <c r="CJ34" i="2" s="1"/>
  <c r="CI32" i="2"/>
  <c r="CJ32" i="2" s="1"/>
  <c r="BE28" i="2"/>
  <c r="BF28" i="2" s="1"/>
  <c r="AN44" i="2"/>
  <c r="AG66" i="2" s="1"/>
  <c r="DC42" i="2"/>
  <c r="DD42" i="2" s="1"/>
  <c r="DM31" i="2"/>
  <c r="DN31" i="2" s="1"/>
  <c r="BE43" i="2"/>
  <c r="BF43" i="2" s="1"/>
  <c r="AU37" i="2"/>
  <c r="AV37" i="2" s="1"/>
  <c r="BE27" i="2"/>
  <c r="BF27" i="2" s="1"/>
  <c r="CI27" i="2"/>
  <c r="CJ27" i="2" s="1"/>
  <c r="DM39" i="2"/>
  <c r="DN39" i="2" s="1"/>
  <c r="DC36" i="2"/>
  <c r="DD36" i="2" s="1"/>
  <c r="DM26" i="2"/>
  <c r="DN26" i="2" s="1"/>
  <c r="BO35" i="2"/>
  <c r="BP35" i="2" s="1"/>
  <c r="CI30" i="2"/>
  <c r="CJ30" i="2" s="1"/>
  <c r="AU40" i="2"/>
  <c r="AV40" i="2" s="1"/>
  <c r="AK35" i="2"/>
  <c r="AL35" i="2" s="1"/>
  <c r="BE26" i="2"/>
  <c r="BF26" i="2" s="1"/>
  <c r="DM42" i="2"/>
  <c r="DN42" i="2" s="1"/>
  <c r="DM36" i="2"/>
  <c r="DN36" i="2" s="1"/>
  <c r="DM30" i="2"/>
  <c r="DN30" i="2" s="1"/>
  <c r="CI42" i="2"/>
  <c r="CJ42" i="2" s="1"/>
  <c r="BO38" i="2"/>
  <c r="BP38" i="2" s="1"/>
  <c r="CI33" i="2"/>
  <c r="CJ33" i="2" s="1"/>
  <c r="BO27" i="2"/>
  <c r="BP27" i="2" s="1"/>
  <c r="AK40" i="2"/>
  <c r="AL40" i="2" s="1"/>
  <c r="BE33" i="2"/>
  <c r="BF33" i="2" s="1"/>
  <c r="CS29" i="2"/>
  <c r="CT29" i="2" s="1"/>
  <c r="BY28" i="2"/>
  <c r="BZ28" i="2" s="1"/>
  <c r="AK32" i="2"/>
  <c r="AL32" i="2" s="1"/>
  <c r="BE37" i="2"/>
  <c r="BF37" i="2" s="1"/>
  <c r="P31" i="2"/>
  <c r="Q31" i="2" s="1"/>
  <c r="R31" i="2" s="1"/>
  <c r="P28" i="2"/>
  <c r="Q28" i="2" s="1"/>
  <c r="R28" i="2" s="1"/>
  <c r="BO25" i="2"/>
  <c r="DC25" i="2"/>
  <c r="DC30" i="2"/>
  <c r="DD30" i="2" s="1"/>
  <c r="BE42" i="2"/>
  <c r="BF42" i="2" s="1"/>
  <c r="AU36" i="2"/>
  <c r="AV36" i="2" s="1"/>
  <c r="CS32" i="2"/>
  <c r="CT32" i="2" s="1"/>
  <c r="CS39" i="2"/>
  <c r="CT39" i="2" s="1"/>
  <c r="DM35" i="2"/>
  <c r="DN35" i="2" s="1"/>
  <c r="BO43" i="2"/>
  <c r="BP43" i="2" s="1"/>
  <c r="BY26" i="2"/>
  <c r="BZ26" i="2" s="1"/>
  <c r="AU43" i="2"/>
  <c r="AV43" i="2" s="1"/>
  <c r="AK38" i="2"/>
  <c r="AL38" i="2" s="1"/>
  <c r="AK33" i="2"/>
  <c r="AL33" i="2" s="1"/>
  <c r="DM34" i="2"/>
  <c r="DN34" i="2" s="1"/>
  <c r="CS41" i="2"/>
  <c r="CT41" i="2" s="1"/>
  <c r="DC35" i="2"/>
  <c r="DD35" i="2" s="1"/>
  <c r="DC29" i="2"/>
  <c r="DD29" i="2" s="1"/>
  <c r="BO41" i="2"/>
  <c r="BP41" i="2" s="1"/>
  <c r="BY36" i="2"/>
  <c r="BZ36" i="2" s="1"/>
  <c r="BO33" i="2"/>
  <c r="BP33" i="2" s="1"/>
  <c r="BO26" i="2"/>
  <c r="BP26" i="2" s="1"/>
  <c r="AK39" i="2"/>
  <c r="AL39" i="2" s="1"/>
  <c r="AK29" i="2"/>
  <c r="AL29" i="2" s="1"/>
  <c r="CI41" i="2"/>
  <c r="CJ41" i="2" s="1"/>
  <c r="BE36" i="2"/>
  <c r="BF36" i="2" s="1"/>
  <c r="AQ48" i="2"/>
  <c r="AQ57" i="2"/>
  <c r="BY25" i="2"/>
  <c r="BZ25" i="2" s="1"/>
  <c r="AU26" i="2"/>
  <c r="AV26" i="2" s="1"/>
  <c r="W48" i="2"/>
  <c r="P42" i="2"/>
  <c r="Q42" i="2" s="1"/>
  <c r="R42" i="2" s="1"/>
  <c r="CI25" i="2"/>
  <c r="CI43" i="2"/>
  <c r="CJ43" i="2" s="1"/>
  <c r="DM43" i="2"/>
  <c r="DN43" i="2" s="1"/>
  <c r="CV44" i="2"/>
  <c r="CO66" i="2" s="1"/>
  <c r="CS25" i="2"/>
  <c r="CS40" i="2"/>
  <c r="CT40" i="2" s="1"/>
  <c r="CI37" i="2"/>
  <c r="CJ37" i="2" s="1"/>
  <c r="BE41" i="2"/>
  <c r="BF41" i="2" s="1"/>
  <c r="AU32" i="2"/>
  <c r="AV32" i="2" s="1"/>
  <c r="DM27" i="2"/>
  <c r="DN27" i="2" s="1"/>
  <c r="DC43" i="2"/>
  <c r="DD43" i="2" s="1"/>
  <c r="DM38" i="2"/>
  <c r="DN38" i="2" s="1"/>
  <c r="DC34" i="2"/>
  <c r="DD34" i="2" s="1"/>
  <c r="BY40" i="2"/>
  <c r="BZ40" i="2" s="1"/>
  <c r="BY32" i="2"/>
  <c r="BZ32" i="2" s="1"/>
  <c r="AU42" i="2"/>
  <c r="AV42" i="2" s="1"/>
  <c r="AK37" i="2"/>
  <c r="AL37" i="2" s="1"/>
  <c r="AU28" i="2"/>
  <c r="AV28" i="2" s="1"/>
  <c r="BO29" i="2"/>
  <c r="BP29" i="2" s="1"/>
  <c r="DC40" i="2"/>
  <c r="DD40" i="2" s="1"/>
  <c r="CS34" i="2"/>
  <c r="CT34" i="2" s="1"/>
  <c r="CS28" i="2"/>
  <c r="CT28" i="2" s="1"/>
  <c r="CI39" i="2"/>
  <c r="CJ39" i="2" s="1"/>
  <c r="CI35" i="2"/>
  <c r="CJ35" i="2" s="1"/>
  <c r="BO32" i="2"/>
  <c r="BP32" i="2" s="1"/>
  <c r="AK42" i="2"/>
  <c r="AL42" i="2" s="1"/>
  <c r="BE35" i="2"/>
  <c r="BF35" i="2" s="1"/>
  <c r="BO37" i="2"/>
  <c r="BP37" i="2" s="1"/>
  <c r="AK27" i="2"/>
  <c r="AL27" i="2" s="1"/>
  <c r="BE39" i="2"/>
  <c r="BF39" i="2" s="1"/>
  <c r="BE38" i="2"/>
  <c r="BF38" i="2" s="1"/>
  <c r="CY48" i="2"/>
  <c r="CY57" i="2"/>
  <c r="P38" i="2"/>
  <c r="Q38" i="2" s="1"/>
  <c r="R38" i="2" s="1"/>
  <c r="DC27" i="2"/>
  <c r="DD27" i="2" s="1"/>
  <c r="BY41" i="2"/>
  <c r="BZ41" i="2" s="1"/>
  <c r="BY29" i="2"/>
  <c r="BZ29" i="2" s="1"/>
  <c r="BY27" i="2"/>
  <c r="BZ27" i="2" s="1"/>
  <c r="AU39" i="2"/>
  <c r="AV39" i="2" s="1"/>
  <c r="AU29" i="2"/>
  <c r="AV29" i="2" s="1"/>
  <c r="DC37" i="2"/>
  <c r="DD37" i="2" s="1"/>
  <c r="BY43" i="2"/>
  <c r="BZ43" i="2" s="1"/>
  <c r="DC32" i="2"/>
  <c r="DD32" i="2" s="1"/>
  <c r="DC31" i="2"/>
  <c r="DD31" i="2" s="1"/>
  <c r="BY37" i="2"/>
  <c r="BZ37" i="2" s="1"/>
  <c r="AU31" i="2"/>
  <c r="AV31" i="2" s="1"/>
  <c r="DC28" i="2"/>
  <c r="DD28" i="2" s="1"/>
  <c r="BY35" i="2"/>
  <c r="BZ35" i="2" s="1"/>
  <c r="BY33" i="2"/>
  <c r="BZ33" i="2" s="1"/>
  <c r="BY39" i="2"/>
  <c r="BZ39" i="2" s="1"/>
  <c r="AU35" i="2"/>
  <c r="AV35" i="2" s="1"/>
  <c r="AU33" i="2"/>
  <c r="AV33" i="2" s="1"/>
  <c r="BY42" i="2"/>
  <c r="BZ42" i="2" s="1"/>
  <c r="DC38" i="2"/>
  <c r="DD38" i="2" s="1"/>
  <c r="DC33" i="2"/>
  <c r="DD33" i="2" s="1"/>
  <c r="CI31" i="2"/>
  <c r="CJ31" i="2" s="1"/>
  <c r="AU38" i="2"/>
  <c r="AV38" i="2" s="1"/>
  <c r="BE31" i="2"/>
  <c r="BF31" i="2" s="1"/>
  <c r="BO31" i="2"/>
  <c r="BP31" i="2" s="1"/>
  <c r="DC41" i="2"/>
  <c r="DD41" i="2" s="1"/>
  <c r="CS37" i="2"/>
  <c r="CT37" i="2" s="1"/>
  <c r="CS33" i="2"/>
  <c r="CT33" i="2" s="1"/>
  <c r="BY38" i="2"/>
  <c r="BZ38" i="2" s="1"/>
  <c r="BY31" i="2"/>
  <c r="BZ31" i="2" s="1"/>
  <c r="AU41" i="2"/>
  <c r="AV41" i="2" s="1"/>
  <c r="AK36" i="2"/>
  <c r="AL36" i="2" s="1"/>
  <c r="AU27" i="2"/>
  <c r="AV27" i="2" s="1"/>
  <c r="AK43" i="2"/>
  <c r="AL43" i="2" s="1"/>
  <c r="DC39" i="2"/>
  <c r="DD39" i="2" s="1"/>
  <c r="DM32" i="2"/>
  <c r="DN32" i="2" s="1"/>
  <c r="DC26" i="2"/>
  <c r="DD26" i="2" s="1"/>
  <c r="BO39" i="2"/>
  <c r="BP39" i="2" s="1"/>
  <c r="BY34" i="2"/>
  <c r="BZ34" i="2" s="1"/>
  <c r="CI29" i="2"/>
  <c r="CJ29" i="2" s="1"/>
  <c r="AK41" i="2"/>
  <c r="AL41" i="2" s="1"/>
  <c r="BE34" i="2"/>
  <c r="BF34" i="2" s="1"/>
  <c r="CS36" i="2"/>
  <c r="CT36" i="2" s="1"/>
  <c r="BY30" i="2"/>
  <c r="BZ30" i="2" s="1"/>
  <c r="AU34" i="2"/>
  <c r="AV34" i="2" s="1"/>
  <c r="AK28" i="2"/>
  <c r="AL28" i="2" s="1"/>
  <c r="BE29" i="2"/>
  <c r="BF29" i="2" s="1"/>
  <c r="BE32" i="2"/>
  <c r="BF32" i="2" s="1"/>
  <c r="BU48" i="2"/>
  <c r="BU57" i="2"/>
  <c r="AK31" i="2"/>
  <c r="AL31" i="2" s="1"/>
  <c r="CQ56" i="2"/>
  <c r="CQ58" i="2"/>
  <c r="CO65" i="2" s="1"/>
  <c r="CL44" i="2"/>
  <c r="CE66" i="2" s="1"/>
  <c r="BM56" i="2"/>
  <c r="BM58" i="2"/>
  <c r="BK65" i="2" s="1"/>
  <c r="CB44" i="2"/>
  <c r="BU66" i="2" s="1"/>
  <c r="BR44" i="2"/>
  <c r="BK66" i="2" s="1"/>
  <c r="AI56" i="2"/>
  <c r="AI58" i="2"/>
  <c r="AG65" i="2" s="1"/>
  <c r="AK25" i="2"/>
  <c r="AJ44" i="2"/>
  <c r="AI57" i="2"/>
  <c r="BH44" i="2"/>
  <c r="BA66" i="2" s="1"/>
  <c r="AX44" i="2"/>
  <c r="AQ66" i="2" s="1"/>
  <c r="BE25" i="2"/>
  <c r="AA30" i="2"/>
  <c r="AB30" i="2" s="1"/>
  <c r="AA27" i="2"/>
  <c r="AB27" i="2" s="1"/>
  <c r="AD44" i="2"/>
  <c r="W66" i="2" s="1"/>
  <c r="C48" i="2"/>
  <c r="P36" i="2"/>
  <c r="Q36" i="2" s="1"/>
  <c r="R36" i="2" s="1"/>
  <c r="P29" i="2"/>
  <c r="Q29" i="2" s="1"/>
  <c r="R29" i="2" s="1"/>
  <c r="AA32" i="2"/>
  <c r="AB32" i="2" s="1"/>
  <c r="M56" i="2"/>
  <c r="P39" i="2"/>
  <c r="Q39" i="2" s="1"/>
  <c r="R39" i="2" s="1"/>
  <c r="P30" i="2"/>
  <c r="Q30" i="2" s="1"/>
  <c r="R30" i="2" s="1"/>
  <c r="P41" i="2"/>
  <c r="Q41" i="2" s="1"/>
  <c r="R41" i="2" s="1"/>
  <c r="P37" i="2"/>
  <c r="Q37" i="2" s="1"/>
  <c r="R37" i="2" s="1"/>
  <c r="P33" i="2"/>
  <c r="Q33" i="2" s="1"/>
  <c r="R33" i="2" s="1"/>
  <c r="P26" i="2"/>
  <c r="Q26" i="2" s="1"/>
  <c r="R26" i="2" s="1"/>
  <c r="P43" i="2"/>
  <c r="Q43" i="2" s="1"/>
  <c r="R43" i="2" s="1"/>
  <c r="P34" i="2"/>
  <c r="Q34" i="2" s="1"/>
  <c r="R34" i="2" s="1"/>
  <c r="P35" i="2"/>
  <c r="Q35" i="2" s="1"/>
  <c r="R35" i="2" s="1"/>
  <c r="P25" i="2"/>
  <c r="Q25" i="2" s="1"/>
  <c r="P32" i="2"/>
  <c r="Q32" i="2" s="1"/>
  <c r="R32" i="2" s="1"/>
  <c r="P27" i="2"/>
  <c r="Q27" i="2" s="1"/>
  <c r="R27" i="2" s="1"/>
  <c r="Y56" i="2"/>
  <c r="Y58" i="2"/>
  <c r="W65" i="2" s="1"/>
  <c r="Y57" i="2"/>
  <c r="T44" i="2"/>
  <c r="M66" i="2" s="1"/>
  <c r="F26" i="2"/>
  <c r="G26" i="2" s="1"/>
  <c r="H26" i="2" s="1"/>
  <c r="F30" i="2"/>
  <c r="G30" i="2" s="1"/>
  <c r="H30" i="2" s="1"/>
  <c r="F34" i="2"/>
  <c r="G34" i="2" s="1"/>
  <c r="H34" i="2" s="1"/>
  <c r="F38" i="2"/>
  <c r="F42" i="2"/>
  <c r="G42" i="2" s="1"/>
  <c r="H42" i="2" s="1"/>
  <c r="F36" i="2"/>
  <c r="G36" i="2" s="1"/>
  <c r="H36" i="2" s="1"/>
  <c r="F27" i="2"/>
  <c r="G27" i="2" s="1"/>
  <c r="H27" i="2" s="1"/>
  <c r="F31" i="2"/>
  <c r="G31" i="2" s="1"/>
  <c r="H31" i="2" s="1"/>
  <c r="F35" i="2"/>
  <c r="G35" i="2" s="1"/>
  <c r="H35" i="2" s="1"/>
  <c r="F39" i="2"/>
  <c r="G39" i="2" s="1"/>
  <c r="H39" i="2" s="1"/>
  <c r="F43" i="2"/>
  <c r="G43" i="2" s="1"/>
  <c r="H43" i="2" s="1"/>
  <c r="F28" i="2"/>
  <c r="G28" i="2" s="1"/>
  <c r="H28" i="2" s="1"/>
  <c r="F40" i="2"/>
  <c r="G40" i="2" s="1"/>
  <c r="H40" i="2" s="1"/>
  <c r="F29" i="2"/>
  <c r="G29" i="2" s="1"/>
  <c r="H29" i="2" s="1"/>
  <c r="F33" i="2"/>
  <c r="G33" i="2" s="1"/>
  <c r="H33" i="2" s="1"/>
  <c r="F37" i="2"/>
  <c r="G37" i="2" s="1"/>
  <c r="H37" i="2" s="1"/>
  <c r="F41" i="2"/>
  <c r="G41" i="2" s="1"/>
  <c r="H41" i="2" s="1"/>
  <c r="F32" i="2"/>
  <c r="G32" i="2" s="1"/>
  <c r="H32" i="2" s="1"/>
  <c r="C56" i="2"/>
  <c r="G38" i="2"/>
  <c r="H38" i="2" s="1"/>
  <c r="J44" i="2"/>
  <c r="C66" i="2" s="1"/>
  <c r="EH111" i="2" l="1"/>
  <c r="EC130" i="2" s="1"/>
  <c r="EC129" i="2" s="1"/>
  <c r="BF111" i="2"/>
  <c r="BA130" i="2" s="1"/>
  <c r="BA129" i="2" s="1"/>
  <c r="Q111" i="2"/>
  <c r="BN111" i="2"/>
  <c r="BX111" i="2"/>
  <c r="EP111" i="2"/>
  <c r="DB111" i="2"/>
  <c r="EQ92" i="2"/>
  <c r="EQ111" i="2" s="1"/>
  <c r="AT111" i="2"/>
  <c r="DV44" i="2"/>
  <c r="R111" i="2"/>
  <c r="M130" i="2" s="1"/>
  <c r="M129" i="2" s="1"/>
  <c r="BY44" i="2"/>
  <c r="D85" i="4"/>
  <c r="F11" i="7" s="1"/>
  <c r="DB44" i="2"/>
  <c r="CR44" i="2"/>
  <c r="EG44" i="2"/>
  <c r="EF44" i="2"/>
  <c r="AU92" i="2"/>
  <c r="AV92" i="2" s="1"/>
  <c r="AV111" i="2" s="1"/>
  <c r="AQ130" i="2" s="1"/>
  <c r="AQ129" i="2" s="1"/>
  <c r="Z111" i="2"/>
  <c r="DV111" i="2"/>
  <c r="EF111" i="2"/>
  <c r="CT93" i="2"/>
  <c r="CT111" i="2" s="1"/>
  <c r="CO130" i="2" s="1"/>
  <c r="CO129" i="2" s="1"/>
  <c r="CS111" i="2"/>
  <c r="BX44" i="2"/>
  <c r="BN44" i="2"/>
  <c r="EP44" i="2"/>
  <c r="AJ111" i="2"/>
  <c r="BE111" i="2"/>
  <c r="BD111" i="2"/>
  <c r="DL111" i="2"/>
  <c r="P111" i="2"/>
  <c r="EH44" i="2"/>
  <c r="EC63" i="2" s="1"/>
  <c r="EC62" i="2" s="1"/>
  <c r="BD44" i="2"/>
  <c r="CR111" i="2"/>
  <c r="CH111" i="2"/>
  <c r="EG111" i="2"/>
  <c r="F111" i="2"/>
  <c r="DM111" i="2"/>
  <c r="DN92" i="2"/>
  <c r="DN111" i="2" s="1"/>
  <c r="DI130" i="2" s="1"/>
  <c r="DI129" i="2" s="1"/>
  <c r="G111" i="2"/>
  <c r="H92" i="2"/>
  <c r="H111" i="2" s="1"/>
  <c r="C130" i="2" s="1"/>
  <c r="AK111" i="2"/>
  <c r="AL92" i="2"/>
  <c r="AL111" i="2" s="1"/>
  <c r="AG130" i="2" s="1"/>
  <c r="AG129" i="2" s="1"/>
  <c r="DC111" i="2"/>
  <c r="DD92" i="2"/>
  <c r="DD111" i="2" s="1"/>
  <c r="CY130" i="2" s="1"/>
  <c r="CY129" i="2" s="1"/>
  <c r="BO111" i="2"/>
  <c r="BP92" i="2"/>
  <c r="BP111" i="2" s="1"/>
  <c r="BK130" i="2" s="1"/>
  <c r="BK129" i="2" s="1"/>
  <c r="BY111" i="2"/>
  <c r="BZ92" i="2"/>
  <c r="BZ111" i="2" s="1"/>
  <c r="BU130" i="2" s="1"/>
  <c r="BU129" i="2" s="1"/>
  <c r="CI111" i="2"/>
  <c r="CJ92" i="2"/>
  <c r="CJ111" i="2" s="1"/>
  <c r="CE130" i="2" s="1"/>
  <c r="CE129" i="2" s="1"/>
  <c r="AA111" i="2"/>
  <c r="AB92" i="2"/>
  <c r="AB111" i="2" s="1"/>
  <c r="W130" i="2" s="1"/>
  <c r="W129" i="2" s="1"/>
  <c r="DW111" i="2"/>
  <c r="DX92" i="2"/>
  <c r="DX111" i="2" s="1"/>
  <c r="DS130" i="2" s="1"/>
  <c r="DS129" i="2" s="1"/>
  <c r="EQ44" i="2"/>
  <c r="ER25" i="2"/>
  <c r="ER44" i="2" s="1"/>
  <c r="EM63" i="2" s="1"/>
  <c r="EM62" i="2" s="1"/>
  <c r="DX25" i="2"/>
  <c r="DX44" i="2" s="1"/>
  <c r="DS63" i="2" s="1"/>
  <c r="DW44" i="2"/>
  <c r="BZ44" i="2"/>
  <c r="BU63" i="2" s="1"/>
  <c r="BU62" i="2" s="1"/>
  <c r="DM25" i="2"/>
  <c r="DL44" i="2"/>
  <c r="CH44" i="2"/>
  <c r="AU25" i="2"/>
  <c r="AT44" i="2"/>
  <c r="CT25" i="2"/>
  <c r="CT44" i="2" s="1"/>
  <c r="CO63" i="2" s="1"/>
  <c r="CS44" i="2"/>
  <c r="DC44" i="2"/>
  <c r="DD25" i="2"/>
  <c r="DD44" i="2" s="1"/>
  <c r="CY63" i="2" s="1"/>
  <c r="BP25" i="2"/>
  <c r="BP44" i="2" s="1"/>
  <c r="BK63" i="2" s="1"/>
  <c r="BK62" i="2" s="1"/>
  <c r="BO44" i="2"/>
  <c r="CI44" i="2"/>
  <c r="CJ25" i="2"/>
  <c r="CJ44" i="2" s="1"/>
  <c r="CE63" i="2" s="1"/>
  <c r="CE62" i="2" s="1"/>
  <c r="BE44" i="2"/>
  <c r="BF25" i="2"/>
  <c r="BF44" i="2" s="1"/>
  <c r="BA63" i="2" s="1"/>
  <c r="BA62" i="2" s="1"/>
  <c r="AL25" i="2"/>
  <c r="AL44" i="2" s="1"/>
  <c r="AG63" i="2" s="1"/>
  <c r="AK44" i="2"/>
  <c r="P44" i="2"/>
  <c r="AA25" i="2"/>
  <c r="Z44" i="2"/>
  <c r="Q44" i="2"/>
  <c r="R25" i="2"/>
  <c r="R44" i="2" s="1"/>
  <c r="M63" i="2" s="1"/>
  <c r="M62" i="2" s="1"/>
  <c r="F44" i="2"/>
  <c r="G44" i="2"/>
  <c r="H25" i="2"/>
  <c r="H44" i="2" s="1"/>
  <c r="C63" i="2" s="1"/>
  <c r="C62" i="2" s="1"/>
  <c r="M134" i="2" l="1"/>
  <c r="H11" i="7"/>
  <c r="H12" i="7" s="1"/>
  <c r="F12" i="7"/>
  <c r="EC134" i="2"/>
  <c r="CO134" i="2"/>
  <c r="BA134" i="2"/>
  <c r="AU111" i="2"/>
  <c r="BU134" i="2"/>
  <c r="ER92" i="2"/>
  <c r="ER111" i="2" s="1"/>
  <c r="EM130" i="2" s="1"/>
  <c r="EM129" i="2" s="1"/>
  <c r="BK134" i="2"/>
  <c r="AQ134" i="2"/>
  <c r="CY134" i="2"/>
  <c r="EC67" i="2"/>
  <c r="DS134" i="2"/>
  <c r="CE134" i="2"/>
  <c r="DI134" i="2"/>
  <c r="W134" i="2"/>
  <c r="C134" i="2"/>
  <c r="AG134" i="2"/>
  <c r="EM67" i="2"/>
  <c r="DS62" i="2"/>
  <c r="DS67" i="2"/>
  <c r="DM44" i="2"/>
  <c r="DN25" i="2"/>
  <c r="DN44" i="2" s="1"/>
  <c r="DI63" i="2" s="1"/>
  <c r="AV25" i="2"/>
  <c r="AV44" i="2" s="1"/>
  <c r="AQ63" i="2" s="1"/>
  <c r="AU44" i="2"/>
  <c r="BU67" i="2"/>
  <c r="CY62" i="2"/>
  <c r="CY67" i="2"/>
  <c r="CO62" i="2"/>
  <c r="CO67" i="2"/>
  <c r="CE67" i="2"/>
  <c r="BK67" i="2"/>
  <c r="AG62" i="2"/>
  <c r="AG67" i="2"/>
  <c r="BA67" i="2"/>
  <c r="AA44" i="2"/>
  <c r="AB25" i="2"/>
  <c r="AB44" i="2" s="1"/>
  <c r="W63" i="2" s="1"/>
  <c r="M67" i="2"/>
  <c r="C67" i="2"/>
  <c r="EM134" i="2" l="1"/>
  <c r="AQ62" i="2"/>
  <c r="AQ67" i="2"/>
  <c r="DI62" i="2"/>
  <c r="DI67" i="2"/>
  <c r="W62" i="2"/>
  <c r="W67" i="2"/>
  <c r="C123" i="2" l="1"/>
  <c r="C129" i="2" s="1"/>
  <c r="C125" i="2"/>
  <c r="C124" i="2"/>
  <c r="C115" i="2"/>
  <c r="D12" i="7"/>
  <c r="F44" i="11"/>
  <c r="G44" i="11"/>
  <c r="G1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" authorId="0" shapeId="0" xr:uid="{895B5A83-F9D0-41E8-94DF-A473DD55314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DEBE INGRESAR LA FECHA EN QUE SE ADQUIRIO EL O LOS BOVINOS</t>
        </r>
      </text>
    </comment>
    <comment ref="E6" authorId="0" shapeId="0" xr:uid="{2C6EFA5A-5944-476E-82DE-63B376F72FD4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INGRESAR EL SEXO DE LOS BOVINOS QUE COMPRO, SE INDICAN CON UNA M SI ES MACHO O H SI ES HEMBRA</t>
        </r>
      </text>
    </comment>
    <comment ref="F6" authorId="0" shapeId="0" xr:uid="{B42364D9-B69F-437D-9A04-91B1D9AA89A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INGRESAR LAS CANTIDADES DE RESES QUE COMPRO EN EL DIA</t>
        </r>
      </text>
    </comment>
    <comment ref="G6" authorId="0" shapeId="0" xr:uid="{64B81225-572A-471B-B686-1EB84AA45DA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INGRESAR LA SUMATORIA DE LOS PESOS DE LAS RESES COMPRADAS
</t>
        </r>
      </text>
    </comment>
    <comment ref="H6" authorId="0" shapeId="0" xr:uid="{53721ECA-2532-4643-8D2B-59A7D306A57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INGRESAR EL VALOR O LA SUMATORIA DE LAS  RESES ADQUIRIDAS EN EL DIA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24" authorId="0" shapeId="0" xr:uid="{9899C861-E0BD-41FB-8D14-6A2D67A0ACB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24" authorId="0" shapeId="0" xr:uid="{B75DFD08-7420-453E-A67A-371E6D5A389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I24" authorId="0" shapeId="0" xr:uid="{AE323198-41F8-4038-B64A-965AD1A1F0A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M24" authorId="0" shapeId="0" xr:uid="{01B62543-16DC-46F1-B261-3A7CA1CDE12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N24" authorId="0" shapeId="0" xr:uid="{88B0ABE9-5B83-4280-A4BB-51B911A93FB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S24" authorId="0" shapeId="0" xr:uid="{64D1F230-5BBE-43F8-A1CE-1CFF5061945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W24" authorId="0" shapeId="0" xr:uid="{A798099B-D882-443D-A975-D3103294B8E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X24" authorId="0" shapeId="0" xr:uid="{3DE018FA-4F0E-436C-A48C-0A509E516BE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AC24" authorId="0" shapeId="0" xr:uid="{44C04BF3-DD5B-4704-B792-35D06519ED3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AG24" authorId="0" shapeId="0" xr:uid="{94257764-E5F3-49B1-A9A6-DC0E82CEE20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AH24" authorId="0" shapeId="0" xr:uid="{C03C8B22-BE33-417B-A910-7418AC094E9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AM24" authorId="0" shapeId="0" xr:uid="{69A23BEE-563E-404F-8C05-4D4AD96C2D3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A24" authorId="0" shapeId="0" xr:uid="{FE05CD7B-81E2-4366-BDC6-A2E32C51DC8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B24" authorId="0" shapeId="0" xr:uid="{455E0819-D887-4697-91A7-148CEACEBCD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BG24" authorId="0" shapeId="0" xr:uid="{3E306019-A587-4AD8-B8DD-34434FF7957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K24" authorId="0" shapeId="0" xr:uid="{476D8B71-C5F7-4ED6-9426-3475A6BBE56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L24" authorId="0" shapeId="0" xr:uid="{0A47DFDC-F525-4E7F-986E-B04FA37788B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BQ24" authorId="0" shapeId="0" xr:uid="{F4F8FB65-892B-4D9A-B2D7-AFB22F7F3B3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U24" authorId="0" shapeId="0" xr:uid="{19F8583F-E3C8-44CF-A97D-726012A2F4F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V24" authorId="0" shapeId="0" xr:uid="{F1759DB8-B87A-4A24-826F-B17F1C22FEE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A24" authorId="0" shapeId="0" xr:uid="{F18B967E-798F-41A1-8C5E-BC80B8681B2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E24" authorId="0" shapeId="0" xr:uid="{9B29A1D7-AC0F-4856-81B7-2B0D067FC8B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F24" authorId="0" shapeId="0" xr:uid="{F6808237-6360-43E6-8357-16AF206E740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K24" authorId="0" shapeId="0" xr:uid="{AB330263-5FFC-4533-8CBF-CC65784447C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O24" authorId="0" shapeId="0" xr:uid="{9512D0E3-2C09-4EC3-A6CB-08ECC619D5E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P24" authorId="0" shapeId="0" xr:uid="{D6F44D57-B56F-4567-87B8-3F5AE1C04E0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U24" authorId="0" shapeId="0" xr:uid="{14B5FE4E-E970-4108-91EC-AEEB9611B05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Y24" authorId="0" shapeId="0" xr:uid="{A642D9CB-19C2-4BD1-BD62-62C270DB4E44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Z24" authorId="0" shapeId="0" xr:uid="{B6C97D92-C8F1-42E6-B143-CC6DA2E3D58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E24" authorId="0" shapeId="0" xr:uid="{D5A730B1-EF49-40D0-A7DC-3A9E93994AC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DI24" authorId="0" shapeId="0" xr:uid="{8A98257F-1C3F-48B6-8F46-9FB2C6A1ED5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J24" authorId="0" shapeId="0" xr:uid="{B9024FA2-B6F5-4830-83E3-CCF74D62EEB3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O24" authorId="0" shapeId="0" xr:uid="{244CB438-6639-47DD-BBBB-BC7B6969EEB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DS24" authorId="0" shapeId="0" xr:uid="{E4E469E1-1957-4633-B558-9198964729F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T24" authorId="0" shapeId="0" xr:uid="{D44D07B6-A5C6-4624-8E37-56368E2DD66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Y24" authorId="0" shapeId="0" xr:uid="{75852216-50AC-44F3-986A-5FA7B7A9B64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EC24" authorId="0" shapeId="0" xr:uid="{FB97E101-54A0-49D6-86A1-775D16C3D26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ED24" authorId="0" shapeId="0" xr:uid="{88645468-D7A2-40E3-A3CB-68FFB7349D4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EI24" authorId="0" shapeId="0" xr:uid="{5F35B8B6-0EDC-4657-9BB1-E9A7F331320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EM24" authorId="0" shapeId="0" xr:uid="{D5B1F995-849A-4E3A-A7A4-0BD5FE781BA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EN24" authorId="0" shapeId="0" xr:uid="{47A3BD24-9A42-48E4-BB0B-121449482923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ES24" authorId="0" shapeId="0" xr:uid="{9EC5C58C-94E2-4238-BE8E-3AA952299AD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91" authorId="0" shapeId="0" xr:uid="{B2C67CF8-3A02-4F85-BBC7-3949BB8CD7B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91" authorId="0" shapeId="0" xr:uid="{F16925D1-0366-4A31-8A9A-43A0BD1CE31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I91" authorId="0" shapeId="0" xr:uid="{FDAC2FF6-3548-4B4A-82C0-110552BA5F8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M91" authorId="0" shapeId="0" xr:uid="{9C546C86-B275-4C89-9167-EACBCEAEC0D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N91" authorId="0" shapeId="0" xr:uid="{211FD544-8CF7-4D69-95CB-D9080CE1C43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S91" authorId="0" shapeId="0" xr:uid="{88971C78-BF86-4DFE-A573-D9BBD8BBCA4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W91" authorId="0" shapeId="0" xr:uid="{1C51CA29-41A5-4281-89FD-5FF934A2A08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X91" authorId="0" shapeId="0" xr:uid="{FFB8F73F-1169-4F7A-AD3B-2F4B86584C5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AC91" authorId="0" shapeId="0" xr:uid="{C68DC30C-6C1C-4CD0-9BF7-529F2D7D453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AG91" authorId="0" shapeId="0" xr:uid="{A3281907-585A-448A-96B9-EA2A3C0E83B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AH91" authorId="0" shapeId="0" xr:uid="{966C400D-821C-4D6C-80FB-5B9CE544366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AM91" authorId="0" shapeId="0" xr:uid="{447D81BE-8788-433C-B080-E669D42EC53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A91" authorId="0" shapeId="0" xr:uid="{673A676B-3524-42DD-BC81-8C2A1E72D15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B91" authorId="0" shapeId="0" xr:uid="{589065BE-47CD-44A6-AE28-2D54DD9480D4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BG91" authorId="0" shapeId="0" xr:uid="{4E186007-535D-47CA-AA2C-44565B42B0A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K91" authorId="0" shapeId="0" xr:uid="{5C908910-5B5E-47B4-B8C2-23896CAA641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L91" authorId="0" shapeId="0" xr:uid="{E18B7193-1639-4C0A-8840-14979A7CD15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BQ91" authorId="0" shapeId="0" xr:uid="{D504154A-3621-4742-B89D-053BA9D5FEC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BU91" authorId="0" shapeId="0" xr:uid="{5350B409-2AB0-4D7E-B1C4-8E378D477CE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BV91" authorId="0" shapeId="0" xr:uid="{24DBB18F-DE6F-4CDE-819E-2EEE8CD18E9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A91" authorId="0" shapeId="0" xr:uid="{0238E1D8-45AD-4018-AFBC-DFC1E68A3FC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E91" authorId="0" shapeId="0" xr:uid="{9B079A7E-3D8D-4053-AA54-982C5E706B7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F91" authorId="0" shapeId="0" xr:uid="{47695135-D28D-4F0D-851E-E99A80598C9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K91" authorId="0" shapeId="0" xr:uid="{8B42A755-323E-4E60-A009-439F2B39077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O91" authorId="0" shapeId="0" xr:uid="{75CBDBAA-3933-4074-90F4-A901E5F8897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P91" authorId="0" shapeId="0" xr:uid="{B246EBAD-05A8-4FAA-9994-F583B021436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CU91" authorId="0" shapeId="0" xr:uid="{7A1773D9-65D3-4E37-BB67-1ED3A388645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CY91" authorId="0" shapeId="0" xr:uid="{FF2D7B54-CCCB-4DEC-943C-36BCAF75A1A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CZ91" authorId="0" shapeId="0" xr:uid="{D932EA97-A566-4C16-AC27-A9276E71AE7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E91" authorId="0" shapeId="0" xr:uid="{01EFD965-8968-415B-8963-CE26F3DF5273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DI91" authorId="0" shapeId="0" xr:uid="{EF39F043-62F7-4C8C-AECA-E277453A153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J91" authorId="0" shapeId="0" xr:uid="{90D8876D-0D00-49F5-B345-20E1254D881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O91" authorId="0" shapeId="0" xr:uid="{FA694414-B990-40A1-BF91-02D911606D8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DS91" authorId="0" shapeId="0" xr:uid="{97CDFD55-2E05-4534-AD25-7531C204B8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DT91" authorId="0" shapeId="0" xr:uid="{7C9CD9B3-ED4F-4A52-A5AF-501384B568D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DY91" authorId="0" shapeId="0" xr:uid="{B4D7556B-AFC8-4F09-9E57-EB1D0DAB20D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EC91" authorId="0" shapeId="0" xr:uid="{EE98FE84-45C9-4D87-BE73-C72FD820D06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ED91" authorId="0" shapeId="0" xr:uid="{DDC66243-CAF8-42E9-9B0B-6D84F1DB6F38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EI91" authorId="0" shapeId="0" xr:uid="{AF9B20D9-3CE3-4805-ACE7-4B4F3DA0D09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  <comment ref="EM91" authorId="0" shapeId="0" xr:uid="{B74AD26F-6CCC-4FA0-A85B-5B1CFFA8C18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adminitrador debe indicar la cantidad de piezas que obtiene</t>
        </r>
      </text>
    </comment>
    <comment ref="EN91" authorId="0" shapeId="0" xr:uid="{06113737-CA1F-4151-A340-9122F0A3E9C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indicar el peso de las piezas que obtuvo</t>
        </r>
      </text>
    </comment>
    <comment ref="ES91" authorId="0" shapeId="0" xr:uid="{C4A47CE6-7867-4CB7-A68F-E97A4832873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asignar el precio de venta según la demanda del mercado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F9" authorId="0" shapeId="0" xr:uid="{09A9667C-1E45-47DF-9191-55A8A9BC231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EL ADMINISTRADOR DEBE INGRESAR EL SALARIO QUE ESTA ESTIPULADO EN EL CONTRATO</t>
        </r>
      </text>
    </comment>
    <comment ref="G9" authorId="0" shapeId="0" xr:uid="{01B3411F-98B0-4350-A8C8-E9428824DC44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<sst xmlns="http://schemas.openxmlformats.org/spreadsheetml/2006/main" count="3329" uniqueCount="327">
  <si>
    <t xml:space="preserve">FECHA </t>
  </si>
  <si>
    <t xml:space="preserve">VALOR TOTAL </t>
  </si>
  <si>
    <t xml:space="preserve">RENDIMIENTO DEL BOVINO AL MOMENTO DEL SACRIFICIO </t>
  </si>
  <si>
    <t>PRECIO DE COMPRA DEL DEL BOVINO</t>
  </si>
  <si>
    <t>ITEM</t>
  </si>
  <si>
    <t>VALOR</t>
  </si>
  <si>
    <t xml:space="preserve">PORCENTAJE </t>
  </si>
  <si>
    <t>UNIDAD DE MEDIDA</t>
  </si>
  <si>
    <t xml:space="preserve">NUMERO DE ANIMALES </t>
  </si>
  <si>
    <t>-</t>
  </si>
  <si>
    <t>UNIDAD</t>
  </si>
  <si>
    <t xml:space="preserve">CANTIDAD DE BOVINO </t>
  </si>
  <si>
    <t xml:space="preserve">SEXO </t>
  </si>
  <si>
    <t>PRECIO DE BOVINO EN PIE</t>
  </si>
  <si>
    <t>PESOS</t>
  </si>
  <si>
    <t xml:space="preserve">PESO ANIMAL VIVO </t>
  </si>
  <si>
    <t>KILOS</t>
  </si>
  <si>
    <t xml:space="preserve">PRECIO DE KILO </t>
  </si>
  <si>
    <t xml:space="preserve">RENDIMIENTO DE MATERIA PRIMA DIRECTA </t>
  </si>
  <si>
    <t>PRECIO LIBRA</t>
  </si>
  <si>
    <t xml:space="preserve">RENDIMIENTO DE MATERIA PRIMA INDIRECTA </t>
  </si>
  <si>
    <t xml:space="preserve">DESPERDICIO </t>
  </si>
  <si>
    <t>PORCENTAJE</t>
  </si>
  <si>
    <t xml:space="preserve">PRECIO DE COSTO Y VENTA DE LA MATERIA PRIMA DIRECTA </t>
  </si>
  <si>
    <t>PIEZA O CORTE</t>
  </si>
  <si>
    <t xml:space="preserve">CANTIDAD DE PIEZA O CORTE </t>
  </si>
  <si>
    <t xml:space="preserve">PESO UNITARIO DE LA PIEZA O CORTE EN KILOS </t>
  </si>
  <si>
    <t xml:space="preserve">PESO TOTAL DE LA PIEZA O CORTE  EN KILOS </t>
  </si>
  <si>
    <t>PORCENTAJE REPRESENTATIVO DE LA PIEZA O CORTE</t>
  </si>
  <si>
    <t xml:space="preserve">COSTO UNITARIO  DE CORTE O PIEZA  EN KILOS  </t>
  </si>
  <si>
    <t xml:space="preserve">COSTO TOTAL DE CORTE O PIEZA EN KILOS </t>
  </si>
  <si>
    <t xml:space="preserve">PRECIO  DE VENTA EN KILOS </t>
  </si>
  <si>
    <t xml:space="preserve">TOTAL DE LA VENTA POR PIEZA O CORTE EN KILOS   </t>
  </si>
  <si>
    <t xml:space="preserve">PULPA DE BRAZO </t>
  </si>
  <si>
    <t xml:space="preserve">PEPINO DE BRAZO </t>
  </si>
  <si>
    <t xml:space="preserve">COGOTE O NUCA </t>
  </si>
  <si>
    <t xml:space="preserve">LOMO DE BRAZO </t>
  </si>
  <si>
    <t xml:space="preserve">CARNE DE PECHO </t>
  </si>
  <si>
    <t>COSTILLA</t>
  </si>
  <si>
    <t>SOBREBARRIGA</t>
  </si>
  <si>
    <t>ESPALDILLA</t>
  </si>
  <si>
    <t>VICHES</t>
  </si>
  <si>
    <t xml:space="preserve">LOMO ANCHO </t>
  </si>
  <si>
    <t>BOLA</t>
  </si>
  <si>
    <t>CADERA</t>
  </si>
  <si>
    <t>AMPOLLETA</t>
  </si>
  <si>
    <t>PULPA MUCHACHO</t>
  </si>
  <si>
    <t>PULPA DE PIERNA</t>
  </si>
  <si>
    <t xml:space="preserve">PEPINO DE PIERNA </t>
  </si>
  <si>
    <t xml:space="preserve">HUESO CARNUDO </t>
  </si>
  <si>
    <t xml:space="preserve">HUESO BLANCO </t>
  </si>
  <si>
    <t xml:space="preserve">RECORTES </t>
  </si>
  <si>
    <t xml:space="preserve">TOTALES </t>
  </si>
  <si>
    <t>MATERIA PRIMA INDIRECTA</t>
  </si>
  <si>
    <t xml:space="preserve">PIEZAS </t>
  </si>
  <si>
    <t>PESO X KILO</t>
  </si>
  <si>
    <t>CANTIDAS</t>
  </si>
  <si>
    <t>MENUDO (VICERAS, CABEZA, PATAS Y COLA)</t>
  </si>
  <si>
    <t xml:space="preserve">CUERO </t>
  </si>
  <si>
    <t xml:space="preserve">TOTAL  DE LA MATERIA PRIMA INDIRECTA </t>
  </si>
  <si>
    <t>COSTO DE LA COMPRA DE LA RES</t>
  </si>
  <si>
    <t xml:space="preserve">DESCRIPCION </t>
  </si>
  <si>
    <t xml:space="preserve">PESO EN KILOS </t>
  </si>
  <si>
    <t>PORCENTAE</t>
  </si>
  <si>
    <t>COSTO DE PRODUCTO</t>
  </si>
  <si>
    <t xml:space="preserve">PRECIO DE KILO EN PIE </t>
  </si>
  <si>
    <t xml:space="preserve">PRECIO DE COMPRA DEL BOVINO </t>
  </si>
  <si>
    <t xml:space="preserve">MATERIA PRIMA DIRECTA PARA LA VENTA </t>
  </si>
  <si>
    <t xml:space="preserve">MATERIA PRIMA INDIRECTA PARA LA VENTA </t>
  </si>
  <si>
    <t xml:space="preserve">COSTO REAL DE LA MATERIA PRIMA </t>
  </si>
  <si>
    <t xml:space="preserve">VALORES </t>
  </si>
  <si>
    <t>PRECIO KILO EN CANAL</t>
  </si>
  <si>
    <t xml:space="preserve">COSTO DE LA MATERIA PRIMA DIRECTA </t>
  </si>
  <si>
    <t xml:space="preserve">INGRESO DE LA MATERIA PRIMA INDIRECTA </t>
  </si>
  <si>
    <t xml:space="preserve">COSTO DE DESPERDICIO </t>
  </si>
  <si>
    <t xml:space="preserve">INGRESO TOTAL DE LA VENTA DEL BOVINO </t>
  </si>
  <si>
    <t xml:space="preserve">UTILIDAD DEL BOVINO </t>
  </si>
  <si>
    <t>SEXO</t>
  </si>
  <si>
    <t>º</t>
  </si>
  <si>
    <t>AGUA</t>
  </si>
  <si>
    <t>ENERGIA</t>
  </si>
  <si>
    <t xml:space="preserve">TELEFONO </t>
  </si>
  <si>
    <t xml:space="preserve">INTERNET </t>
  </si>
  <si>
    <t xml:space="preserve">DETALLE </t>
  </si>
  <si>
    <t xml:space="preserve">GUIA DE TRANSPORTE </t>
  </si>
  <si>
    <t xml:space="preserve">VALOR </t>
  </si>
  <si>
    <t xml:space="preserve">VALOR UNITARIO </t>
  </si>
  <si>
    <t>VALOR TOTAL</t>
  </si>
  <si>
    <t>SERVICIOS PUBLICOS</t>
  </si>
  <si>
    <t>TOTAL</t>
  </si>
  <si>
    <t xml:space="preserve">COSTOS DE LA DISTRIBUIDORA NICOL </t>
  </si>
  <si>
    <t>CEDULAS DE DOTACION DEL PERSONAL ANUAL</t>
  </si>
  <si>
    <t>DETALLE</t>
  </si>
  <si>
    <t>CANTIDAD</t>
  </si>
  <si>
    <t>VALOR UNITARIO</t>
  </si>
  <si>
    <t>DELANTAL EN TELA</t>
  </si>
  <si>
    <t>DELANTAL PLASTICO</t>
  </si>
  <si>
    <t>BOTAS BLANCAS</t>
  </si>
  <si>
    <t>GORRA BLANCAS</t>
  </si>
  <si>
    <t>TAPABOCA QUIRURGICO</t>
  </si>
  <si>
    <t xml:space="preserve"> CEDULAS DE BOLSAS PLASTICA</t>
  </si>
  <si>
    <t>REFERENCIA</t>
  </si>
  <si>
    <t>T15</t>
  </si>
  <si>
    <t>T19</t>
  </si>
  <si>
    <t>T30</t>
  </si>
  <si>
    <t>T40</t>
  </si>
  <si>
    <t>CEDULAS DE ELEMENTOS DE ASEO ANUAL</t>
  </si>
  <si>
    <t>ESCOBA</t>
  </si>
  <si>
    <t>TRAPERO</t>
  </si>
  <si>
    <t>CEPILLO DE PISO</t>
  </si>
  <si>
    <t>RECOJEDOR</t>
  </si>
  <si>
    <t>JABON INDUSTRIAL X GALON</t>
  </si>
  <si>
    <t>JABON EN POLVO X KILO</t>
  </si>
  <si>
    <t>JABON ANTIBACTERIAL PARA MANOS X GALON</t>
  </si>
  <si>
    <t>GEL ANTIBACTERIAL X GALON</t>
  </si>
  <si>
    <t>HIPOCLORITO DE SODIO AL 15% X GALON</t>
  </si>
  <si>
    <t>PAPEL HIGIENICO X 12 UNIDADES</t>
  </si>
  <si>
    <t>TOALLAS DE MANO DE PAPEL X 6 UNIDADES ROLLO</t>
  </si>
  <si>
    <t>VALDE</t>
  </si>
  <si>
    <t>TOALLAS ABSORBENTES</t>
  </si>
  <si>
    <t xml:space="preserve">CANASTA PARA BASURA </t>
  </si>
  <si>
    <t>BOLSAS PARA BASURA X 12 UNIDADES</t>
  </si>
  <si>
    <t>GUANTE INDUSTRIAL</t>
  </si>
  <si>
    <t xml:space="preserve">CEDULA DE PAPELERIA </t>
  </si>
  <si>
    <t>VALOR TOTAL ANUAL</t>
  </si>
  <si>
    <t xml:space="preserve">RESMA DE PAPEL </t>
  </si>
  <si>
    <t>CAJA DE LAPICEROS 12 UNIDADES</t>
  </si>
  <si>
    <t>CAJA DE LAPIZ MIRADO  12 UNIDADES</t>
  </si>
  <si>
    <t xml:space="preserve">MARCADORES </t>
  </si>
  <si>
    <t xml:space="preserve">BORRADOR CAJA POR 24 UNIDADES </t>
  </si>
  <si>
    <t xml:space="preserve">FACTUREROS PACA POR 60 UNIDADES </t>
  </si>
  <si>
    <t>SELLO</t>
  </si>
  <si>
    <t xml:space="preserve">TINTAS PARA IMPRESORA </t>
  </si>
  <si>
    <t xml:space="preserve">TIJERAS </t>
  </si>
  <si>
    <t xml:space="preserve">HUELLERO </t>
  </si>
  <si>
    <t xml:space="preserve">CARPETAS AZ TAMAÑO OFICIO </t>
  </si>
  <si>
    <t xml:space="preserve">LIBRO CONTABLE </t>
  </si>
  <si>
    <t xml:space="preserve">CALCULADORA </t>
  </si>
  <si>
    <t xml:space="preserve">TOTAL </t>
  </si>
  <si>
    <t>CEDULA DE GASTOS DE SEGURIDAD SOCIAL</t>
  </si>
  <si>
    <t xml:space="preserve">PARAFISCAL </t>
  </si>
  <si>
    <t xml:space="preserve">VALOR MENSUAL </t>
  </si>
  <si>
    <t>SALUD 8.5%</t>
  </si>
  <si>
    <t>PENSION 12%</t>
  </si>
  <si>
    <t>ARL0 0,522%</t>
  </si>
  <si>
    <t>ICBF 3%</t>
  </si>
  <si>
    <t>SENA2%</t>
  </si>
  <si>
    <t>CAJA DE COMPENSACION 4%</t>
  </si>
  <si>
    <t>CESANTIAS 8,33%</t>
  </si>
  <si>
    <t>INT.CESANTIAS 1%</t>
  </si>
  <si>
    <t>PRIMA 8,33%</t>
  </si>
  <si>
    <t>VACACIONES 4,17%</t>
  </si>
  <si>
    <t>TOTALES</t>
  </si>
  <si>
    <t>CONCEPTO</t>
  </si>
  <si>
    <t>DOTACIONES</t>
  </si>
  <si>
    <t>BOLSAS PLASTICAS</t>
  </si>
  <si>
    <t>ELEMENTOS DE ASEO</t>
  </si>
  <si>
    <t xml:space="preserve">UTILES DE PAPALERIA </t>
  </si>
  <si>
    <t xml:space="preserve">PARFISCALES </t>
  </si>
  <si>
    <t>FECHA</t>
  </si>
  <si>
    <t>VALOR MENSUAL</t>
  </si>
  <si>
    <t>TOTAL DE LOS GASTOS MENSUAL DE LA DISTRIBUIDORA DE CARNES NICOL</t>
  </si>
  <si>
    <t>DISTRIBUIDORA DE CARNES NICOL</t>
  </si>
  <si>
    <t xml:space="preserve">NOMINA  A UN MES </t>
  </si>
  <si>
    <t>DEVENGADOS</t>
  </si>
  <si>
    <t xml:space="preserve">CODIGO </t>
  </si>
  <si>
    <t xml:space="preserve">CARGO </t>
  </si>
  <si>
    <t xml:space="preserve">NOMBRE </t>
  </si>
  <si>
    <t>IDENTIFICACION</t>
  </si>
  <si>
    <t xml:space="preserve">ASIGNACION MENSUAL </t>
  </si>
  <si>
    <t>DIAS LABORADOS</t>
  </si>
  <si>
    <t xml:space="preserve">SUELDO MES </t>
  </si>
  <si>
    <t>AUXILIO DE TRANSPORTE</t>
  </si>
  <si>
    <t>TOTAL DEVENGADOS</t>
  </si>
  <si>
    <t xml:space="preserve">GERENTE </t>
  </si>
  <si>
    <t xml:space="preserve">DAYANA ESCOBAR </t>
  </si>
  <si>
    <t xml:space="preserve">JEFE DE P/N </t>
  </si>
  <si>
    <t>MANUEL SANDOVAL</t>
  </si>
  <si>
    <t xml:space="preserve">VENDEDOR </t>
  </si>
  <si>
    <t>GUSTAVO PEREZ</t>
  </si>
  <si>
    <t>DEDUCCIONES</t>
  </si>
  <si>
    <t>SALUD 4%</t>
  </si>
  <si>
    <t>PENSION 4%</t>
  </si>
  <si>
    <t>TOTAL DEDUCCIONES</t>
  </si>
  <si>
    <t xml:space="preserve">NETO A PAGAR </t>
  </si>
  <si>
    <t>PARAFISCALES</t>
  </si>
  <si>
    <t xml:space="preserve">COSTO MANO OBRA MENSUAL </t>
  </si>
  <si>
    <t xml:space="preserve">COSTO DE MANO OBRA DIA </t>
  </si>
  <si>
    <t xml:space="preserve">COSTO MANO DE OBRA HORA </t>
  </si>
  <si>
    <t xml:space="preserve">COSTO DE OBRA MINUTO </t>
  </si>
  <si>
    <t xml:space="preserve">COSTO MANO DE OBRA SEGUNDO </t>
  </si>
  <si>
    <t xml:space="preserve">CEDULA DE JEFE DE PRODUCCION MANUEL SANDOVAL </t>
  </si>
  <si>
    <t xml:space="preserve">AREA DE TRABAJO </t>
  </si>
  <si>
    <t>TIEMPO LABORADO (HORAS)</t>
  </si>
  <si>
    <t>TIEMPO LABORADO  (MINUTOS)</t>
  </si>
  <si>
    <t>JEFE DE P/N</t>
  </si>
  <si>
    <t xml:space="preserve">MANUEL SANDOVAL </t>
  </si>
  <si>
    <t xml:space="preserve">AREA OPERATIVA </t>
  </si>
  <si>
    <t xml:space="preserve">AREA DE VENTAS </t>
  </si>
  <si>
    <t xml:space="preserve">EFECTIVO MENSUAL DE LA DISTRIBUIDORA DE CARNES NICOL </t>
  </si>
  <si>
    <t>MESES</t>
  </si>
  <si>
    <t xml:space="preserve">VENTAS MENSUALES </t>
  </si>
  <si>
    <t xml:space="preserve">COMPRA DE MATERIA PRIMA MENSUAL </t>
  </si>
  <si>
    <t xml:space="preserve">CIFF MENSUAL </t>
  </si>
  <si>
    <t xml:space="preserve">GASTOS MENSUALES </t>
  </si>
  <si>
    <t xml:space="preserve">NOMINA MENSUAL </t>
  </si>
  <si>
    <t xml:space="preserve">TOTAL DE EFECTIVO MENSUAL </t>
  </si>
  <si>
    <t xml:space="preserve">KILOS </t>
  </si>
  <si>
    <t xml:space="preserve">MENUDO </t>
  </si>
  <si>
    <t>VALOR KILO</t>
  </si>
  <si>
    <t xml:space="preserve">DIAS </t>
  </si>
  <si>
    <t xml:space="preserve">TOTAL VENTA DEL MES </t>
  </si>
  <si>
    <t>TOTAL DE COMPRA MATERIA PRIMA MENSUAL</t>
  </si>
  <si>
    <t xml:space="preserve">OTROS COSTOS </t>
  </si>
  <si>
    <t>TOTAL COSTOS CIIF MENSUAL</t>
  </si>
  <si>
    <t xml:space="preserve">DISTRIBUIDORA DE CARNES NICOL </t>
  </si>
  <si>
    <t>NIT 34.328.185-7</t>
  </si>
  <si>
    <t xml:space="preserve">TOTORO - CAUCA </t>
  </si>
  <si>
    <t>SUELDO -AUX TRANS</t>
  </si>
  <si>
    <t>NIT: 34.328.185-7</t>
  </si>
  <si>
    <t xml:space="preserve">COMPRA DE  BOVINO A UN MES </t>
  </si>
  <si>
    <t>M</t>
  </si>
  <si>
    <t xml:space="preserve">COSTO Y RENDIMIENTO DE MATERIA PRIMA DIRECTA E INDIRECTA 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</si>
  <si>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EN EL COSTO Y RENDIMIENTO DE LA MATERIA PRIMA SOLO SE DEBEN INGRESAR LOS VALORES DE LAS SIGUIENTES CELDAS: </t>
    </r>
    <r>
      <rPr>
        <b/>
        <sz val="11"/>
        <color rgb="FFFF0000"/>
        <rFont val="Calibri"/>
        <family val="2"/>
        <scheme val="minor"/>
      </rPr>
      <t>CANTIDAD DE CORTES O PIEZAS, PESO UNITARIO DE LAS PIEZAS EN KILOS Y EL PRECIO DE VENTA EN KILOS.</t>
    </r>
  </si>
  <si>
    <t xml:space="preserve">                                         COSTO Y RENDIMIENTO DE MATERIA PRIMA DIRECTA E INDIRECTA </t>
  </si>
  <si>
    <t xml:space="preserve">                                                          COSTO Y RENDIMIENTO DE MATERIA PRIMA DIRECTA E INDIRECTA </t>
  </si>
  <si>
    <t xml:space="preserve">                                                      COSTO Y RENDIMIENTO DE MATERIA PRIMA DIRECTA E INDIRECTA </t>
  </si>
  <si>
    <t xml:space="preserve">                                    COSTO Y RENDIMIENTO DE MATERIA PRIMA DIRECTA E INDIRECTA </t>
  </si>
  <si>
    <t xml:space="preserve">                                                                      COSTO Y RENDIMIENTO DE MATERIA PRIMA DIRECTA E INDIRECTA </t>
  </si>
  <si>
    <t xml:space="preserve">                                                              COSTO Y RENDIMIENTO DE MATERIA PRIMA DIRECTA E INDIRECTA </t>
  </si>
  <si>
    <t xml:space="preserve">                                                               COSTO Y RENDIMIENTO DE MATERIA PRIMA DIRECTA E INDIRECTA </t>
  </si>
  <si>
    <t xml:space="preserve">                            COSTO Y RENDIMIENTO DE MATERIA PRIMA DIRECTA E INDIRECTA </t>
  </si>
  <si>
    <t xml:space="preserve">                                                                        COSTO Y RENDIMIENTO DE MATERIA PRIMA DIRECTA E INDIRECTA </t>
  </si>
  <si>
    <t xml:space="preserve">                                           COSTO Y RENDIMIENTO DE MATERIA PRIMA DIRECTA E INDIRECTA </t>
  </si>
  <si>
    <t xml:space="preserve">                                          COSTO Y RENDIMIENTO DE MATERIA PRIMA DIRECTA E INDIRECTA </t>
  </si>
  <si>
    <t xml:space="preserve">                 COSTO Y RENDIMIENTO DE MATERIA PRIMA DIRECTA E INDIRECTA </t>
  </si>
  <si>
    <t xml:space="preserve">                                              COSTO Y RENDIMIENTO DE MATERIA PRIMA DIRECTA E INDIRECTA </t>
  </si>
  <si>
    <t xml:space="preserve">                                            COSTO Y RENDIMIENTO DE MATERIA PRIMA DIRECTA E INDIRECTA </t>
  </si>
  <si>
    <t xml:space="preserve">                                                         COSTO Y RENDIMIENTO DE MATERIA PRIMA DIRECTA E INDIRECTA </t>
  </si>
  <si>
    <t xml:space="preserve">                                                    COSTO Y RENDIMIENTO DE MATERIA PRIMA DIRECTA E INDIRECTA </t>
  </si>
  <si>
    <t xml:space="preserve">                COSTO Y RENDIMIENTO DE MATERIA PRIMA DIRECTA E INDIRECTA </t>
  </si>
  <si>
    <t xml:space="preserve">                                                                                   COSTO Y RENDIMIENTO DE MATERIA PRIMA DIRECTA E INDIRECTA </t>
  </si>
  <si>
    <t xml:space="preserve">                                                       COSTO Y RENDIMIENTO DE MATERIA PRIMA DIRECTA E INDIRECTA </t>
  </si>
  <si>
    <t xml:space="preserve">                                               COSTO Y RENDIMIENTO DE MATERIA PRIMA DIRECTA E INDIRECTA </t>
  </si>
  <si>
    <t>VENTAS DE CORTES DE MATERIA PRIMA E INDIRECTA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</si>
  <si>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EN LA HOJA DE VENTAS SOLO SE DEBE INGRESAR </t>
    </r>
    <r>
      <rPr>
        <b/>
        <sz val="11"/>
        <color rgb="FFFF0000"/>
        <rFont val="Calibri"/>
        <family val="2"/>
        <scheme val="minor"/>
      </rPr>
      <t>LOS KILOS</t>
    </r>
    <r>
      <rPr>
        <sz val="11"/>
        <color theme="1"/>
        <rFont val="Calibri"/>
        <family val="2"/>
        <scheme val="minor"/>
      </rPr>
      <t xml:space="preserve"> QUE SE VENDIERON EN EL DIA Y </t>
    </r>
    <r>
      <rPr>
        <b/>
        <sz val="11"/>
        <color rgb="FFFF0000"/>
        <rFont val="Calibri"/>
        <family val="2"/>
        <scheme val="minor"/>
      </rPr>
      <t>EL VALOR DE KILO DE CADA PIEZA O CORTE</t>
    </r>
    <r>
      <rPr>
        <sz val="11"/>
        <color theme="1"/>
        <rFont val="Calibri"/>
        <family val="2"/>
        <scheme val="minor"/>
      </rPr>
      <t xml:space="preserve"> </t>
    </r>
  </si>
  <si>
    <t xml:space="preserve">CANTIDAD BOVINOS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</si>
  <si>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LA HOJA DE COSTOS SE DEBEN INGRESAR LOS SIGUIENTES DATOS: EN </t>
    </r>
    <r>
      <rPr>
        <b/>
        <sz val="11"/>
        <color rgb="FFFF0000"/>
        <rFont val="Calibri"/>
        <family val="2"/>
        <scheme val="minor"/>
      </rPr>
      <t xml:space="preserve">LA GUIA DE TRANSPORTE </t>
    </r>
    <r>
      <rPr>
        <b/>
        <sz val="11"/>
        <color theme="1"/>
        <rFont val="Calibri"/>
        <family val="2"/>
        <scheme val="minor"/>
      </rPr>
      <t>LA CANTIDAD DE BOVINOS</t>
    </r>
    <r>
      <rPr>
        <sz val="11"/>
        <color theme="1"/>
        <rFont val="Calibri"/>
        <family val="2"/>
        <scheme val="minor"/>
      </rPr>
      <t xml:space="preserve"> ADQUIRIDOS EN EL DIA, </t>
    </r>
    <r>
      <rPr>
        <b/>
        <sz val="11"/>
        <color rgb="FFFF0000"/>
        <rFont val="Calibri"/>
        <family val="2"/>
        <scheme val="minor"/>
      </rPr>
      <t>EL VALOR UNITARIO DE LA GUIA DE TRANSPORTE</t>
    </r>
    <r>
      <rPr>
        <sz val="11"/>
        <color theme="1"/>
        <rFont val="Calibri"/>
        <family val="2"/>
        <scheme val="minor"/>
      </rPr>
      <t xml:space="preserve">, LOS </t>
    </r>
    <r>
      <rPr>
        <b/>
        <sz val="11"/>
        <color rgb="FFFF0000"/>
        <rFont val="Calibri"/>
        <family val="2"/>
        <scheme val="minor"/>
      </rPr>
      <t>SERVICIOS PUBLICOS</t>
    </r>
    <r>
      <rPr>
        <sz val="11"/>
        <color theme="1"/>
        <rFont val="Calibri"/>
        <family val="2"/>
        <scheme val="minor"/>
      </rPr>
      <t xml:space="preserve"> QUE SE PAGAN MENSUAL; Y ALGUNOS COSTOS DE IMPUESTO QUE SE ADQUIERAN EN EL MES, ESTOS SE DEBEN REGISTRAR EN </t>
    </r>
    <r>
      <rPr>
        <b/>
        <sz val="11"/>
        <color rgb="FFFF0000"/>
        <rFont val="Calibri"/>
        <family val="2"/>
        <scheme val="minor"/>
      </rPr>
      <t>OTROS COSTOS</t>
    </r>
  </si>
  <si>
    <t xml:space="preserve">GASTOS DE LA DISTRIBUIDORA NICOL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</si>
  <si>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LA HOJA DE GASTOS SE DEBEN INGRESAR LOS SIGUIENTES DATOS: EN CADA UNA DE LAS CEDULAS SOLO </t>
    </r>
    <r>
      <rPr>
        <b/>
        <sz val="11"/>
        <color rgb="FFFF0000"/>
        <rFont val="Calibri"/>
        <family val="2"/>
        <scheme val="minor"/>
      </rPr>
      <t>SE INGRESA LAS CANTIDADES Y LOS VALORES UNITARIOS DE LOS PRODUCTOS ADQUIRIDOS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L</t>
    </r>
    <r>
      <rPr>
        <b/>
        <u/>
        <sz val="11"/>
        <color theme="1"/>
        <rFont val="Calibri"/>
        <family val="2"/>
        <scheme val="minor"/>
      </rPr>
      <t>A CEDULA DE PARAFISCALES NO SE LE DEBE EDITAR NADA.</t>
    </r>
  </si>
  <si>
    <r>
      <t>NOTA:</t>
    </r>
    <r>
      <rPr>
        <sz val="11"/>
        <color theme="1"/>
        <rFont val="Calibri"/>
        <family val="2"/>
        <scheme val="minor"/>
      </rPr>
      <t xml:space="preserve"> EN LA HOJA DE NOMINA SOLO SE DEBE INGRESAR LOS DATOS DE LAS CELDAS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rgb="FFFF0000"/>
        <rFont val="Calibri"/>
        <family val="2"/>
        <scheme val="minor"/>
      </rPr>
      <t>ASIGNACION MENSUAL</t>
    </r>
    <r>
      <rPr>
        <b/>
        <sz val="11"/>
        <color theme="1"/>
        <rFont val="Calibri"/>
        <family val="2"/>
        <scheme val="minor"/>
      </rPr>
      <t xml:space="preserve"> (VALOR SALARIO)Y </t>
    </r>
    <r>
      <rPr>
        <b/>
        <sz val="11"/>
        <color rgb="FFFF0000"/>
        <rFont val="Calibri"/>
        <family val="2"/>
        <scheme val="minor"/>
      </rPr>
      <t xml:space="preserve">DIAS LABORADOS </t>
    </r>
    <r>
      <rPr>
        <b/>
        <sz val="11"/>
        <rFont val="Calibri"/>
        <family val="2"/>
        <scheme val="minor"/>
      </rPr>
      <t>(DIAS LABORADOS DEL COLABORADOR)</t>
    </r>
  </si>
  <si>
    <t xml:space="preserve">UNIDADES </t>
  </si>
  <si>
    <t>PESO DE BOVINO EN  KILOS</t>
  </si>
  <si>
    <t xml:space="preserve">VALOR BOVINOS  UNITARIO </t>
  </si>
  <si>
    <t>D</t>
  </si>
  <si>
    <t>AÑO</t>
  </si>
  <si>
    <t xml:space="preserve">IMPRESORA </t>
  </si>
  <si>
    <t>GANCHOS CARNICEROS</t>
  </si>
  <si>
    <t>HACHA</t>
  </si>
  <si>
    <t>CUCHILLO PELADOR</t>
  </si>
  <si>
    <t xml:space="preserve">SIERRA </t>
  </si>
  <si>
    <t>MOLINO PARA CARNES</t>
  </si>
  <si>
    <t xml:space="preserve">BALANZA ELECTRONICA </t>
  </si>
  <si>
    <t xml:space="preserve">CAJA REGISTRADORA </t>
  </si>
  <si>
    <t xml:space="preserve">MESAS EN ACERO GRANDE </t>
  </si>
  <si>
    <t>MESA EN ACERO PEQUEÑA</t>
  </si>
  <si>
    <t xml:space="preserve">DEPREACION POR LINEA RECTA  DE LA DISTRIBUIDORA DE CARNES NICOL </t>
  </si>
  <si>
    <t xml:space="preserve">DEPRECIACION DE MAQUINARIA Y EQUIPO </t>
  </si>
  <si>
    <t>ACTIVO</t>
  </si>
  <si>
    <t xml:space="preserve">VALOR DEL ACTIVO HISTORICO </t>
  </si>
  <si>
    <t xml:space="preserve">VALOR TOTAL DEL ACTIVO HISTORICO </t>
  </si>
  <si>
    <t>VIDA UTIL</t>
  </si>
  <si>
    <t>GONDOLAS</t>
  </si>
  <si>
    <t xml:space="preserve">CUARTOS FRIOS </t>
  </si>
  <si>
    <t xml:space="preserve">CABALLETE EN ACERO DE CARNICERIA </t>
  </si>
  <si>
    <t xml:space="preserve">HIDROLAVADORA BLACK AND DECKER </t>
  </si>
  <si>
    <t>TOTAL DEPRECIACION MAQUINARIA Y EQUIPO</t>
  </si>
  <si>
    <t xml:space="preserve">DEPRECIACION DE EQUIPOS DE OFICINA </t>
  </si>
  <si>
    <t>ESCRITORIO</t>
  </si>
  <si>
    <t xml:space="preserve">SILLA </t>
  </si>
  <si>
    <t>COMPUTADOR LENOVO 14"</t>
  </si>
  <si>
    <t>TELEFONO INALAMBRICO</t>
  </si>
  <si>
    <t xml:space="preserve">KIT HITVISON  DE CAMARAS DE SEGURIDAD </t>
  </si>
  <si>
    <t>TOTAL DEPRECIACION DE EQUIPOS DE OFICINA</t>
  </si>
  <si>
    <t>DEPRECIACION DE HERRAMIENTA</t>
  </si>
  <si>
    <t xml:space="preserve">GUANTE DE ACERO </t>
  </si>
  <si>
    <t>GANCHOS DE DESPOSTE</t>
  </si>
  <si>
    <t xml:space="preserve">TABLA DE CORTE BLANCA </t>
  </si>
  <si>
    <t>CUCHILLO PARA DESHUESARR</t>
  </si>
  <si>
    <t>CUCHLLO PARA FILETEAR</t>
  </si>
  <si>
    <t>SHAIRA DE CARNICERIA</t>
  </si>
  <si>
    <t xml:space="preserve">IMAN PARA CUCHILLOS </t>
  </si>
  <si>
    <t xml:space="preserve">TERMOMETRO DIGITAL PARA BOVINO </t>
  </si>
  <si>
    <t>TOTAL DEPRECIACION DE HERRAMIENTA</t>
  </si>
  <si>
    <t>DEPRECIACION DEL ALMACEN</t>
  </si>
  <si>
    <t xml:space="preserve"> ACTIVO </t>
  </si>
  <si>
    <t xml:space="preserve">LOCAL COMERCIAL </t>
  </si>
  <si>
    <t>TOTAL DEPRECIACION ALMACEN</t>
  </si>
  <si>
    <t>DEPRECIACION ANUAL</t>
  </si>
  <si>
    <t xml:space="preserve">DEPRECIACION MENSUAL </t>
  </si>
  <si>
    <t xml:space="preserve">BIENES A USAR/ DIAS </t>
  </si>
  <si>
    <t xml:space="preserve">TOTAL DE USO DEL BIEN MEDIA JORNADA </t>
  </si>
  <si>
    <t xml:space="preserve">TOTAL DEL NO USO DEL BIEN </t>
  </si>
  <si>
    <t>INSTRUCCIONES</t>
  </si>
  <si>
    <r>
      <t xml:space="preserve">Si el bien se usa toda la jornada laboral en la casilla del dia correspondiente </t>
    </r>
    <r>
      <rPr>
        <b/>
        <sz val="11"/>
        <color theme="1"/>
        <rFont val="Calibri"/>
        <family val="2"/>
        <scheme val="minor"/>
      </rPr>
      <t xml:space="preserve">digita el nùmero 2 </t>
    </r>
  </si>
  <si>
    <t xml:space="preserve">CONTROL DE BIENES MENSUAL  </t>
  </si>
  <si>
    <t>TOTAL  DE USO DEL BIEN DIA COMPLETO</t>
  </si>
  <si>
    <t xml:space="preserve">TOTAL DE DIAS DE USO DURANTE LA JORNADA LABORAL COMPLETA </t>
  </si>
  <si>
    <t>TOTAL DE DIAS DE USO DURANTE  MEDIA JORNADA LABORAL</t>
  </si>
  <si>
    <t xml:space="preserve">COSTO DEL BIEN DE JORNADA COMPLETA </t>
  </si>
  <si>
    <t xml:space="preserve">COSTO DEL BIEN DE MEDIA JORNADA COMPLETA </t>
  </si>
  <si>
    <t>DEPRECIACION DIARIA</t>
  </si>
  <si>
    <t>DPRECIACION POR HORAS</t>
  </si>
  <si>
    <t>DEPRECIACION  DIARIA</t>
  </si>
  <si>
    <t xml:space="preserve">TOTAL DE USO DEL BIEN </t>
  </si>
  <si>
    <t xml:space="preserve">TOTAL MENSUAL </t>
  </si>
  <si>
    <t xml:space="preserve">HORAS DE USO DEL BIEN </t>
  </si>
  <si>
    <r>
      <t xml:space="preserve">Si el bien se usa media o menos tiempo de la  jornada laboral, en la casilla del dia correspondiente </t>
    </r>
    <r>
      <rPr>
        <b/>
        <sz val="11"/>
        <color theme="1"/>
        <rFont val="Calibri"/>
        <family val="2"/>
        <scheme val="minor"/>
      </rPr>
      <t>digita el nùmero 1</t>
    </r>
  </si>
  <si>
    <r>
      <t xml:space="preserve">Si el bien no se usa en toda la jornada laboral en la casilla del dia correspondiente </t>
    </r>
    <r>
      <rPr>
        <b/>
        <sz val="11"/>
        <color theme="1"/>
        <rFont val="Calibri"/>
        <family val="2"/>
        <scheme val="minor"/>
      </rPr>
      <t>digita el nùmero 0</t>
    </r>
  </si>
  <si>
    <t>TOTAL  DE HORAS DEL BIEN DIA COMPLETO</t>
  </si>
  <si>
    <t xml:space="preserve">TOTAL DE USO EN HORAS DEL BIEN MEDIA JORNADA </t>
  </si>
  <si>
    <t xml:space="preserve">DEPRECIACION DE BIENES </t>
  </si>
  <si>
    <t>NIT: 34.328.185</t>
  </si>
  <si>
    <t xml:space="preserve">TOTAL DE HORAS DEL NO USO DEL BIEN </t>
  </si>
  <si>
    <t>NIT:34.328.185-7</t>
  </si>
  <si>
    <t xml:space="preserve">COSTO DE LOS BIENES USADOS DURANTE UN MES </t>
  </si>
  <si>
    <t xml:space="preserve">NOTA: EL ADMINISTRADOR SOLO DEBE DILIGENCIAR LAS CASILLAS DE FECHA, UNIDADES DE  BOVINOS QUE COMPRA, EL PESO EN KILOS Y EL VALOR DE COMPRA DE BOVINOS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</si>
</sst>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.000_-;\-* #,##0.000_-;_-* &quot;-&quot;_-;_-@_-"/>
    <numFmt numFmtId="166" formatCode="_-* #,##0.0000_-;\-* #,##0.0000_-;_-* &quot;-&quot;_-;_-@_-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0" xfId="3" applyFont="1"/>
    <xf numFmtId="44" fontId="2" fillId="0" borderId="1" xfId="3" applyFont="1" applyBorder="1" applyAlignment="1">
      <alignment horizontal="center" vertical="center"/>
    </xf>
    <xf numFmtId="44" fontId="0" fillId="0" borderId="1" xfId="3" applyFont="1" applyBorder="1"/>
    <xf numFmtId="44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3" applyFont="1" applyBorder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 vertical="center"/>
    </xf>
    <xf numFmtId="44" fontId="5" fillId="0" borderId="1" xfId="3" applyFont="1" applyBorder="1" applyAlignment="1">
      <alignment horizontal="center" vertical="center"/>
    </xf>
    <xf numFmtId="44" fontId="5" fillId="0" borderId="0" xfId="3" applyFont="1"/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4" applyFont="1" applyBorder="1" applyAlignment="1">
      <alignment horizontal="center" vertical="center"/>
    </xf>
    <xf numFmtId="10" fontId="5" fillId="0" borderId="1" xfId="4" applyNumberFormat="1" applyFont="1" applyBorder="1" applyAlignment="1">
      <alignment horizontal="center" vertical="center"/>
    </xf>
    <xf numFmtId="4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5" fillId="0" borderId="1" xfId="3" applyNumberFormat="1" applyFont="1" applyBorder="1" applyAlignment="1">
      <alignment horizontal="center"/>
    </xf>
    <xf numFmtId="0" fontId="5" fillId="0" borderId="1" xfId="0" applyFont="1" applyBorder="1"/>
    <xf numFmtId="0" fontId="6" fillId="3" borderId="1" xfId="0" applyFont="1" applyFill="1" applyBorder="1"/>
    <xf numFmtId="43" fontId="6" fillId="3" borderId="1" xfId="1" applyFont="1" applyFill="1" applyBorder="1" applyAlignment="1">
      <alignment horizontal="center"/>
    </xf>
    <xf numFmtId="10" fontId="6" fillId="3" borderId="1" xfId="4" applyNumberFormat="1" applyFont="1" applyFill="1" applyBorder="1" applyAlignment="1">
      <alignment horizontal="center"/>
    </xf>
    <xf numFmtId="43" fontId="5" fillId="0" borderId="0" xfId="0" applyNumberFormat="1" applyFont="1"/>
    <xf numFmtId="43" fontId="5" fillId="0" borderId="0" xfId="1" applyFont="1"/>
    <xf numFmtId="0" fontId="6" fillId="2" borderId="1" xfId="0" applyFont="1" applyFill="1" applyBorder="1"/>
    <xf numFmtId="44" fontId="6" fillId="2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44" fontId="5" fillId="0" borderId="1" xfId="3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6" fillId="4" borderId="1" xfId="0" applyFont="1" applyFill="1" applyBorder="1"/>
    <xf numFmtId="44" fontId="6" fillId="4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4" fontId="5" fillId="0" borderId="0" xfId="3" applyFont="1" applyBorder="1"/>
    <xf numFmtId="0" fontId="6" fillId="3" borderId="0" xfId="0" applyFont="1" applyFill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4" fontId="0" fillId="0" borderId="1" xfId="3" applyNumberFormat="1" applyFont="1" applyBorder="1"/>
    <xf numFmtId="164" fontId="0" fillId="0" borderId="1" xfId="0" applyNumberFormat="1" applyBorder="1"/>
    <xf numFmtId="164" fontId="2" fillId="0" borderId="1" xfId="3" applyNumberFormat="1" applyFont="1" applyBorder="1"/>
    <xf numFmtId="164" fontId="2" fillId="0" borderId="1" xfId="3" applyNumberFormat="1" applyFont="1" applyFill="1" applyBorder="1"/>
    <xf numFmtId="44" fontId="2" fillId="0" borderId="1" xfId="3" applyFont="1" applyFill="1" applyBorder="1"/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1" xfId="3" applyFont="1" applyFill="1" applyBorder="1" applyAlignment="1">
      <alignment horizontal="center"/>
    </xf>
    <xf numFmtId="44" fontId="1" fillId="0" borderId="1" xfId="3" applyFont="1" applyFill="1" applyBorder="1"/>
    <xf numFmtId="0" fontId="0" fillId="6" borderId="1" xfId="0" applyFill="1" applyBorder="1" applyAlignment="1">
      <alignment horizontal="center" vertical="center" wrapText="1"/>
    </xf>
    <xf numFmtId="41" fontId="0" fillId="0" borderId="1" xfId="0" applyNumberFormat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41" fontId="0" fillId="0" borderId="1" xfId="2" applyFont="1" applyBorder="1"/>
    <xf numFmtId="3" fontId="0" fillId="0" borderId="1" xfId="0" applyNumberFormat="1" applyBorder="1" applyAlignment="1">
      <alignment horizontal="right"/>
    </xf>
    <xf numFmtId="41" fontId="0" fillId="4" borderId="1" xfId="2" applyFont="1" applyFill="1" applyBorder="1"/>
    <xf numFmtId="41" fontId="0" fillId="4" borderId="1" xfId="0" applyNumberFormat="1" applyFill="1" applyBorder="1"/>
    <xf numFmtId="3" fontId="2" fillId="0" borderId="1" xfId="0" applyNumberFormat="1" applyFont="1" applyBorder="1"/>
    <xf numFmtId="41" fontId="2" fillId="4" borderId="1" xfId="0" applyNumberFormat="1" applyFont="1" applyFill="1" applyBorder="1"/>
    <xf numFmtId="41" fontId="2" fillId="4" borderId="1" xfId="2" applyFont="1" applyFill="1" applyBorder="1"/>
    <xf numFmtId="41" fontId="0" fillId="0" borderId="0" xfId="2" applyFont="1"/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/>
    </xf>
    <xf numFmtId="41" fontId="2" fillId="0" borderId="1" xfId="0" applyNumberFormat="1" applyFont="1" applyBorder="1"/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41" fontId="0" fillId="0" borderId="1" xfId="2" applyFont="1" applyBorder="1" applyAlignment="1">
      <alignment horizontal="right"/>
    </xf>
    <xf numFmtId="41" fontId="0" fillId="6" borderId="1" xfId="2" applyFont="1" applyFill="1" applyBorder="1"/>
    <xf numFmtId="165" fontId="0" fillId="0" borderId="1" xfId="2" applyNumberFormat="1" applyFont="1" applyBorder="1"/>
    <xf numFmtId="41" fontId="2" fillId="0" borderId="1" xfId="2" applyFont="1" applyBorder="1"/>
    <xf numFmtId="41" fontId="2" fillId="6" borderId="1" xfId="2" applyFont="1" applyFill="1" applyBorder="1"/>
    <xf numFmtId="166" fontId="2" fillId="6" borderId="1" xfId="2" applyNumberFormat="1" applyFont="1" applyFill="1" applyBorder="1"/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4" fontId="2" fillId="0" borderId="14" xfId="3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7" fontId="0" fillId="0" borderId="16" xfId="0" applyNumberFormat="1" applyBorder="1"/>
    <xf numFmtId="44" fontId="0" fillId="0" borderId="17" xfId="0" applyNumberFormat="1" applyBorder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164" fontId="0" fillId="0" borderId="5" xfId="0" applyNumberFormat="1" applyBorder="1"/>
    <xf numFmtId="0" fontId="2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3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11" fillId="4" borderId="18" xfId="0" applyFont="1" applyFill="1" applyBorder="1"/>
    <xf numFmtId="44" fontId="11" fillId="4" borderId="12" xfId="0" applyNumberFormat="1" applyFont="1" applyFill="1" applyBorder="1"/>
    <xf numFmtId="44" fontId="11" fillId="4" borderId="19" xfId="0" applyNumberFormat="1" applyFont="1" applyFill="1" applyBorder="1"/>
    <xf numFmtId="0" fontId="8" fillId="0" borderId="0" xfId="0" applyFont="1" applyAlignment="1"/>
    <xf numFmtId="0" fontId="2" fillId="0" borderId="0" xfId="0" applyFont="1" applyAlignment="1"/>
    <xf numFmtId="16" fontId="0" fillId="0" borderId="1" xfId="0" applyNumberFormat="1" applyBorder="1" applyAlignment="1">
      <alignment horizontal="center"/>
    </xf>
    <xf numFmtId="0" fontId="0" fillId="0" borderId="0" xfId="0" applyFill="1"/>
    <xf numFmtId="0" fontId="3" fillId="8" borderId="0" xfId="0" applyFont="1" applyFill="1"/>
    <xf numFmtId="0" fontId="3" fillId="8" borderId="0" xfId="0" applyFont="1" applyFill="1" applyAlignment="1">
      <alignment horizontal="center" vertical="center"/>
    </xf>
    <xf numFmtId="0" fontId="0" fillId="8" borderId="0" xfId="0" applyFill="1"/>
    <xf numFmtId="0" fontId="0" fillId="8" borderId="0" xfId="0" applyFill="1" applyBorder="1"/>
    <xf numFmtId="0" fontId="0" fillId="6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4" fontId="2" fillId="7" borderId="1" xfId="0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7" fontId="2" fillId="12" borderId="1" xfId="1" applyNumberFormat="1" applyFont="1" applyFill="1" applyBorder="1" applyAlignment="1">
      <alignment horizontal="center" vertical="center"/>
    </xf>
    <xf numFmtId="167" fontId="2" fillId="12" borderId="1" xfId="1" applyNumberFormat="1" applyFont="1" applyFill="1" applyBorder="1" applyAlignment="1">
      <alignment horizontal="left" vertical="center"/>
    </xf>
    <xf numFmtId="167" fontId="2" fillId="0" borderId="1" xfId="1" applyNumberFormat="1" applyFont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44" fontId="2" fillId="11" borderId="1" xfId="3" applyFont="1" applyFill="1" applyBorder="1" applyAlignment="1">
      <alignment horizontal="center"/>
    </xf>
    <xf numFmtId="44" fontId="2" fillId="11" borderId="1" xfId="3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4" fontId="2" fillId="0" borderId="1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0" applyNumberFormat="1"/>
    <xf numFmtId="44" fontId="0" fillId="0" borderId="8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6" borderId="0" xfId="0" applyFill="1"/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3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44" fontId="2" fillId="11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44" fontId="0" fillId="6" borderId="1" xfId="0" applyNumberFormat="1" applyFill="1" applyBorder="1"/>
    <xf numFmtId="44" fontId="0" fillId="6" borderId="1" xfId="3" applyFont="1" applyFill="1" applyBorder="1"/>
    <xf numFmtId="44" fontId="0" fillId="6" borderId="0" xfId="3" applyFont="1" applyFill="1"/>
    <xf numFmtId="0" fontId="0" fillId="6" borderId="0" xfId="0" applyFill="1" applyBorder="1"/>
    <xf numFmtId="0" fontId="2" fillId="6" borderId="0" xfId="0" applyFont="1" applyFill="1" applyBorder="1" applyAlignment="1">
      <alignment horizontal="center" vertical="center" wrapText="1"/>
    </xf>
    <xf numFmtId="167" fontId="2" fillId="6" borderId="0" xfId="1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6" borderId="0" xfId="0" applyFont="1" applyFill="1" applyAlignment="1"/>
    <xf numFmtId="0" fontId="0" fillId="6" borderId="0" xfId="0" applyNumberFormat="1" applyFill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2" fillId="6" borderId="0" xfId="0" applyFont="1" applyFill="1" applyAlignment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/>
    </xf>
    <xf numFmtId="164" fontId="2" fillId="6" borderId="0" xfId="3" applyNumberFormat="1" applyFont="1" applyFill="1" applyBorder="1"/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44" fontId="2" fillId="4" borderId="1" xfId="3" applyFont="1" applyFill="1" applyBorder="1"/>
    <xf numFmtId="0" fontId="2" fillId="6" borderId="0" xfId="0" applyFont="1" applyFill="1" applyAlignment="1">
      <alignment horizont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8" fillId="6" borderId="0" xfId="0" applyFont="1" applyFill="1" applyAlignment="1">
      <alignment horizontal="center" wrapText="1"/>
    </xf>
    <xf numFmtId="0" fontId="2" fillId="6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44" fontId="2" fillId="4" borderId="1" xfId="3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3" fillId="11" borderId="21" xfId="0" applyNumberFormat="1" applyFont="1" applyFill="1" applyBorder="1" applyAlignment="1">
      <alignment horizontal="center"/>
    </xf>
    <xf numFmtId="14" fontId="3" fillId="11" borderId="23" xfId="0" applyNumberFormat="1" applyFont="1" applyFill="1" applyBorder="1" applyAlignment="1">
      <alignment horizontal="center"/>
    </xf>
    <xf numFmtId="14" fontId="3" fillId="11" borderId="18" xfId="0" applyNumberFormat="1" applyFont="1" applyFill="1" applyBorder="1" applyAlignment="1">
      <alignment horizontal="center"/>
    </xf>
    <xf numFmtId="14" fontId="3" fillId="11" borderId="19" xfId="0" applyNumberFormat="1" applyFont="1" applyFill="1" applyBorder="1" applyAlignment="1">
      <alignment horizontal="center"/>
    </xf>
    <xf numFmtId="14" fontId="0" fillId="11" borderId="0" xfId="0" applyNumberFormat="1" applyFill="1" applyAlignment="1">
      <alignment horizontal="center"/>
    </xf>
    <xf numFmtId="14" fontId="3" fillId="11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44" fontId="2" fillId="7" borderId="1" xfId="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4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6" xfId="3" applyNumberFormat="1" applyFont="1" applyBorder="1" applyAlignment="1">
      <alignment horizontal="center"/>
    </xf>
    <xf numFmtId="164" fontId="2" fillId="0" borderId="8" xfId="3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0</xdr:row>
      <xdr:rowOff>0</xdr:rowOff>
    </xdr:from>
    <xdr:to>
      <xdr:col>1</xdr:col>
      <xdr:colOff>2333624</xdr:colOff>
      <xdr:row>3</xdr:row>
      <xdr:rowOff>154781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4566AC-E76C-8759-D100-177532EFC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9" y="0"/>
          <a:ext cx="2047875" cy="726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57149</xdr:rowOff>
    </xdr:from>
    <xdr:to>
      <xdr:col>2</xdr:col>
      <xdr:colOff>473789</xdr:colOff>
      <xdr:row>2</xdr:row>
      <xdr:rowOff>466724</xdr:rowOff>
    </xdr:to>
    <xdr:pic>
      <xdr:nvPicPr>
        <xdr:cNvPr id="3" name="Gráfico 2" descr="Marca de verificación con relleno sólido">
          <a:extLst>
            <a:ext uri="{FF2B5EF4-FFF2-40B4-BE49-F238E27FC236}">
              <a16:creationId xmlns:a16="http://schemas.microsoft.com/office/drawing/2014/main" id="{14F56E72-0608-DE3D-14B0-3D68A9ED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33801" y="438149"/>
          <a:ext cx="340438" cy="409575"/>
        </a:xfrm>
        <a:prstGeom prst="rect">
          <a:avLst/>
        </a:prstGeom>
      </xdr:spPr>
    </xdr:pic>
    <xdr:clientData/>
  </xdr:twoCellAnchor>
  <xdr:twoCellAnchor editAs="oneCell">
    <xdr:from>
      <xdr:col>2</xdr:col>
      <xdr:colOff>111900</xdr:colOff>
      <xdr:row>4</xdr:row>
      <xdr:rowOff>133350</xdr:rowOff>
    </xdr:from>
    <xdr:to>
      <xdr:col>2</xdr:col>
      <xdr:colOff>408762</xdr:colOff>
      <xdr:row>4</xdr:row>
      <xdr:rowOff>490500</xdr:rowOff>
    </xdr:to>
    <xdr:pic>
      <xdr:nvPicPr>
        <xdr:cNvPr id="5" name="Gráfico 4" descr="Cerrar con relleno sólido">
          <a:extLst>
            <a:ext uri="{FF2B5EF4-FFF2-40B4-BE49-F238E27FC236}">
              <a16:creationId xmlns:a16="http://schemas.microsoft.com/office/drawing/2014/main" id="{2D9355F2-DD38-F29B-0D4D-79FDEF69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12350" y="1657350"/>
          <a:ext cx="296862" cy="357150"/>
        </a:xfrm>
        <a:prstGeom prst="rect">
          <a:avLst/>
        </a:prstGeom>
      </xdr:spPr>
    </xdr:pic>
    <xdr:clientData/>
  </xdr:twoCellAnchor>
  <xdr:twoCellAnchor editAs="oneCell">
    <xdr:from>
      <xdr:col>2</xdr:col>
      <xdr:colOff>157126</xdr:colOff>
      <xdr:row>3</xdr:row>
      <xdr:rowOff>76200</xdr:rowOff>
    </xdr:from>
    <xdr:to>
      <xdr:col>2</xdr:col>
      <xdr:colOff>465896</xdr:colOff>
      <xdr:row>3</xdr:row>
      <xdr:rowOff>447676</xdr:rowOff>
    </xdr:to>
    <xdr:pic>
      <xdr:nvPicPr>
        <xdr:cNvPr id="7" name="Gráfico 6" descr="Signo de exclamación con relleno sólido">
          <a:extLst>
            <a:ext uri="{FF2B5EF4-FFF2-40B4-BE49-F238E27FC236}">
              <a16:creationId xmlns:a16="http://schemas.microsoft.com/office/drawing/2014/main" id="{5E704BF8-DEAD-48AA-39BA-0DAC018D9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57576" y="1028700"/>
          <a:ext cx="308770" cy="371476"/>
        </a:xfrm>
        <a:prstGeom prst="rect">
          <a:avLst/>
        </a:prstGeom>
      </xdr:spPr>
    </xdr:pic>
    <xdr:clientData/>
  </xdr:twoCellAnchor>
  <xdr:twoCellAnchor editAs="oneCell">
    <xdr:from>
      <xdr:col>7</xdr:col>
      <xdr:colOff>4182</xdr:colOff>
      <xdr:row>1</xdr:row>
      <xdr:rowOff>28575</xdr:rowOff>
    </xdr:from>
    <xdr:to>
      <xdr:col>15</xdr:col>
      <xdr:colOff>266322</xdr:colOff>
      <xdr:row>4</xdr:row>
      <xdr:rowOff>561975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808DCB-FA64-4600-A914-8F663915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19082" y="219075"/>
          <a:ext cx="2471940" cy="1866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161924</xdr:rowOff>
    </xdr:from>
    <xdr:to>
      <xdr:col>2</xdr:col>
      <xdr:colOff>807052</xdr:colOff>
      <xdr:row>8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8A678-92B1-4191-99E7-716093F8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352424"/>
          <a:ext cx="3121627" cy="1343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126985</xdr:colOff>
      <xdr:row>0</xdr:row>
      <xdr:rowOff>33717</xdr:rowOff>
    </xdr:from>
    <xdr:to>
      <xdr:col>4</xdr:col>
      <xdr:colOff>210730</xdr:colOff>
      <xdr:row>4</xdr:row>
      <xdr:rowOff>148213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F406D1-A050-412A-8C0C-707CAA99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85" y="33717"/>
          <a:ext cx="1390272" cy="9321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400050</xdr:colOff>
      <xdr:row>9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B6B89C-F3BC-42DB-A003-00682EA8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81000"/>
          <a:ext cx="217170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876300</xdr:colOff>
      <xdr:row>9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83809-0395-4128-A282-5D673C50E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781050"/>
          <a:ext cx="2171700" cy="114300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</xdr:row>
      <xdr:rowOff>0</xdr:rowOff>
    </xdr:from>
    <xdr:to>
      <xdr:col>22</xdr:col>
      <xdr:colOff>47624</xdr:colOff>
      <xdr:row>9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4E9654-899B-44DD-A34C-F82D2CBAB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6725" y="781050"/>
          <a:ext cx="2171700" cy="114300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4</xdr:row>
      <xdr:rowOff>0</xdr:rowOff>
    </xdr:from>
    <xdr:to>
      <xdr:col>32</xdr:col>
      <xdr:colOff>552451</xdr:colOff>
      <xdr:row>9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5A5A4F-C53F-4723-AE1A-69B75005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89300" y="781050"/>
          <a:ext cx="1943100" cy="1143000"/>
        </a:xfrm>
        <a:prstGeom prst="rect">
          <a:avLst/>
        </a:prstGeom>
      </xdr:spPr>
    </xdr:pic>
    <xdr:clientData/>
  </xdr:twoCellAnchor>
  <xdr:twoCellAnchor editAs="oneCell">
    <xdr:from>
      <xdr:col>41</xdr:col>
      <xdr:colOff>1</xdr:colOff>
      <xdr:row>4</xdr:row>
      <xdr:rowOff>0</xdr:rowOff>
    </xdr:from>
    <xdr:to>
      <xdr:col>42</xdr:col>
      <xdr:colOff>219075</xdr:colOff>
      <xdr:row>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7E4558-3FD9-442B-A67A-EF9EFD99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85551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51</xdr:col>
      <xdr:colOff>0</xdr:colOff>
      <xdr:row>4</xdr:row>
      <xdr:rowOff>0</xdr:rowOff>
    </xdr:from>
    <xdr:to>
      <xdr:col>51</xdr:col>
      <xdr:colOff>1600200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1605A4-9F8C-4413-B379-632B32FE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0555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61</xdr:col>
      <xdr:colOff>0</xdr:colOff>
      <xdr:row>4</xdr:row>
      <xdr:rowOff>0</xdr:rowOff>
    </xdr:from>
    <xdr:to>
      <xdr:col>62</xdr:col>
      <xdr:colOff>293914</xdr:colOff>
      <xdr:row>9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2BD8C0A-A7FA-4649-A661-E372E1E2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2555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71</xdr:col>
      <xdr:colOff>0</xdr:colOff>
      <xdr:row>4</xdr:row>
      <xdr:rowOff>0</xdr:rowOff>
    </xdr:from>
    <xdr:to>
      <xdr:col>72</xdr:col>
      <xdr:colOff>114300</xdr:colOff>
      <xdr:row>9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297FDF-5A21-4C90-95BD-A8978461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4555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81</xdr:col>
      <xdr:colOff>0</xdr:colOff>
      <xdr:row>4</xdr:row>
      <xdr:rowOff>0</xdr:rowOff>
    </xdr:from>
    <xdr:to>
      <xdr:col>82</xdr:col>
      <xdr:colOff>276225</xdr:colOff>
      <xdr:row>9</xdr:row>
      <xdr:rowOff>19050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88384D5-21F9-457F-94B8-439A5CDC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6555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4</xdr:row>
      <xdr:rowOff>0</xdr:rowOff>
    </xdr:from>
    <xdr:to>
      <xdr:col>92</xdr:col>
      <xdr:colOff>171450</xdr:colOff>
      <xdr:row>9</xdr:row>
      <xdr:rowOff>19050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B14D2BE-78E3-433D-BA60-5C604DF0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280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101</xdr:col>
      <xdr:colOff>0</xdr:colOff>
      <xdr:row>4</xdr:row>
      <xdr:rowOff>0</xdr:rowOff>
    </xdr:from>
    <xdr:to>
      <xdr:col>103</xdr:col>
      <xdr:colOff>76200</xdr:colOff>
      <xdr:row>9</xdr:row>
      <xdr:rowOff>19050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2AE184E-1EB9-4D4C-8B07-EC87E2689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6280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111</xdr:col>
      <xdr:colOff>0</xdr:colOff>
      <xdr:row>4</xdr:row>
      <xdr:rowOff>0</xdr:rowOff>
    </xdr:from>
    <xdr:to>
      <xdr:col>111</xdr:col>
      <xdr:colOff>1600200</xdr:colOff>
      <xdr:row>9</xdr:row>
      <xdr:rowOff>19050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8FB96D1-C4FD-4F02-AED6-A0E94AF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8280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121</xdr:col>
      <xdr:colOff>0</xdr:colOff>
      <xdr:row>4</xdr:row>
      <xdr:rowOff>0</xdr:rowOff>
    </xdr:from>
    <xdr:to>
      <xdr:col>122</xdr:col>
      <xdr:colOff>47625</xdr:colOff>
      <xdr:row>9</xdr:row>
      <xdr:rowOff>19050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09157F9-F901-4DAD-BE16-A15474CF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0280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131</xdr:col>
      <xdr:colOff>0</xdr:colOff>
      <xdr:row>4</xdr:row>
      <xdr:rowOff>0</xdr:rowOff>
    </xdr:from>
    <xdr:to>
      <xdr:col>131</xdr:col>
      <xdr:colOff>1600200</xdr:colOff>
      <xdr:row>9</xdr:row>
      <xdr:rowOff>19050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E388DB-E414-47AD-999D-9CCAACF4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22800" y="781050"/>
          <a:ext cx="1600200" cy="1019175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4</xdr:row>
      <xdr:rowOff>0</xdr:rowOff>
    </xdr:from>
    <xdr:to>
      <xdr:col>142</xdr:col>
      <xdr:colOff>19050</xdr:colOff>
      <xdr:row>9</xdr:row>
      <xdr:rowOff>85725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4A28193-21E5-423E-A4EF-9C49880F9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42800" y="781050"/>
          <a:ext cx="1638300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</xdr:rowOff>
    </xdr:from>
    <xdr:to>
      <xdr:col>2</xdr:col>
      <xdr:colOff>228600</xdr:colOff>
      <xdr:row>77</xdr:row>
      <xdr:rowOff>47626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E5BB58E-5097-4D3F-B38A-9BDFB4F6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8040351"/>
          <a:ext cx="2000250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58510</xdr:colOff>
      <xdr:row>72</xdr:row>
      <xdr:rowOff>117546</xdr:rowOff>
    </xdr:from>
    <xdr:to>
      <xdr:col>12</xdr:col>
      <xdr:colOff>557893</xdr:colOff>
      <xdr:row>77</xdr:row>
      <xdr:rowOff>47625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ABF42AA-FBD8-407F-943A-22D88AE2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4224" y="17997332"/>
          <a:ext cx="1792062" cy="95061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73</xdr:row>
      <xdr:rowOff>1</xdr:rowOff>
    </xdr:from>
    <xdr:to>
      <xdr:col>22</xdr:col>
      <xdr:colOff>47624</xdr:colOff>
      <xdr:row>76</xdr:row>
      <xdr:rowOff>95251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ED61C66-36DA-443B-9E2F-E61B2B563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3964" y="18083894"/>
          <a:ext cx="2170339" cy="721178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73</xdr:row>
      <xdr:rowOff>1</xdr:rowOff>
    </xdr:from>
    <xdr:to>
      <xdr:col>33</xdr:col>
      <xdr:colOff>19051</xdr:colOff>
      <xdr:row>76</xdr:row>
      <xdr:rowOff>136073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AB0F743-52CC-4C45-9BDD-5E8B031E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15179" y="18083894"/>
          <a:ext cx="2168979" cy="762000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73</xdr:row>
      <xdr:rowOff>1</xdr:rowOff>
    </xdr:from>
    <xdr:to>
      <xdr:col>43</xdr:col>
      <xdr:colOff>28574</xdr:colOff>
      <xdr:row>77</xdr:row>
      <xdr:rowOff>13609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E861B3A-C893-4960-89FF-E9BEF142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61107" y="18083894"/>
          <a:ext cx="2178503" cy="830036"/>
        </a:xfrm>
        <a:prstGeom prst="rect">
          <a:avLst/>
        </a:prstGeom>
      </xdr:spPr>
    </xdr:pic>
    <xdr:clientData/>
  </xdr:twoCellAnchor>
  <xdr:twoCellAnchor editAs="oneCell">
    <xdr:from>
      <xdr:col>51</xdr:col>
      <xdr:colOff>1</xdr:colOff>
      <xdr:row>73</xdr:row>
      <xdr:rowOff>0</xdr:rowOff>
    </xdr:from>
    <xdr:to>
      <xdr:col>51</xdr:col>
      <xdr:colOff>1695451</xdr:colOff>
      <xdr:row>76</xdr:row>
      <xdr:rowOff>176893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630C515-43E0-4962-BE97-00BC3B86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7037" y="18083893"/>
          <a:ext cx="1695450" cy="802821"/>
        </a:xfrm>
        <a:prstGeom prst="rect">
          <a:avLst/>
        </a:prstGeom>
      </xdr:spPr>
    </xdr:pic>
    <xdr:clientData/>
  </xdr:twoCellAnchor>
  <xdr:twoCellAnchor editAs="oneCell">
    <xdr:from>
      <xdr:col>61</xdr:col>
      <xdr:colOff>0</xdr:colOff>
      <xdr:row>73</xdr:row>
      <xdr:rowOff>0</xdr:rowOff>
    </xdr:from>
    <xdr:to>
      <xdr:col>62</xdr:col>
      <xdr:colOff>389164</xdr:colOff>
      <xdr:row>76</xdr:row>
      <xdr:rowOff>163286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060629-E0C6-4F09-A84D-C6244FC4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24464" y="18083893"/>
          <a:ext cx="1695450" cy="789214"/>
        </a:xfrm>
        <a:prstGeom prst="rect">
          <a:avLst/>
        </a:prstGeom>
      </xdr:spPr>
    </xdr:pic>
    <xdr:clientData/>
  </xdr:twoCellAnchor>
  <xdr:twoCellAnchor editAs="oneCell">
    <xdr:from>
      <xdr:col>71</xdr:col>
      <xdr:colOff>0</xdr:colOff>
      <xdr:row>73</xdr:row>
      <xdr:rowOff>0</xdr:rowOff>
    </xdr:from>
    <xdr:to>
      <xdr:col>72</xdr:col>
      <xdr:colOff>209550</xdr:colOff>
      <xdr:row>76</xdr:row>
      <xdr:rowOff>149679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03593CA-C5C0-48ED-9DD8-1D19B903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0" y="18083893"/>
          <a:ext cx="1692729" cy="775607"/>
        </a:xfrm>
        <a:prstGeom prst="rect">
          <a:avLst/>
        </a:prstGeom>
      </xdr:spPr>
    </xdr:pic>
    <xdr:clientData/>
  </xdr:twoCellAnchor>
  <xdr:twoCellAnchor editAs="oneCell">
    <xdr:from>
      <xdr:col>81</xdr:col>
      <xdr:colOff>-1</xdr:colOff>
      <xdr:row>73</xdr:row>
      <xdr:rowOff>0</xdr:rowOff>
    </xdr:from>
    <xdr:to>
      <xdr:col>82</xdr:col>
      <xdr:colOff>552449</xdr:colOff>
      <xdr:row>76</xdr:row>
      <xdr:rowOff>122465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4AFE798-75DB-4866-AA49-7B5C85EC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29928" y="18083893"/>
          <a:ext cx="1872342" cy="748393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73</xdr:row>
      <xdr:rowOff>0</xdr:rowOff>
    </xdr:from>
    <xdr:to>
      <xdr:col>92</xdr:col>
      <xdr:colOff>266700</xdr:colOff>
      <xdr:row>77</xdr:row>
      <xdr:rowOff>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500816-1935-4F8D-ACDB-83CA95755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07179" y="18083893"/>
          <a:ext cx="1695450" cy="816428"/>
        </a:xfrm>
        <a:prstGeom prst="rect">
          <a:avLst/>
        </a:prstGeom>
      </xdr:spPr>
    </xdr:pic>
    <xdr:clientData/>
  </xdr:twoCellAnchor>
  <xdr:twoCellAnchor editAs="oneCell">
    <xdr:from>
      <xdr:col>101</xdr:col>
      <xdr:colOff>0</xdr:colOff>
      <xdr:row>73</xdr:row>
      <xdr:rowOff>0</xdr:rowOff>
    </xdr:from>
    <xdr:to>
      <xdr:col>103</xdr:col>
      <xdr:colOff>171450</xdr:colOff>
      <xdr:row>77</xdr:row>
      <xdr:rowOff>40822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2EBDFF2-9E75-4633-8DC6-34010FC1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93929" y="18083893"/>
          <a:ext cx="1695450" cy="857250"/>
        </a:xfrm>
        <a:prstGeom prst="rect">
          <a:avLst/>
        </a:prstGeom>
      </xdr:spPr>
    </xdr:pic>
    <xdr:clientData/>
  </xdr:twoCellAnchor>
  <xdr:twoCellAnchor editAs="oneCell">
    <xdr:from>
      <xdr:col>111</xdr:col>
      <xdr:colOff>38100</xdr:colOff>
      <xdr:row>73</xdr:row>
      <xdr:rowOff>0</xdr:rowOff>
    </xdr:from>
    <xdr:to>
      <xdr:col>111</xdr:col>
      <xdr:colOff>1733550</xdr:colOff>
      <xdr:row>77</xdr:row>
      <xdr:rowOff>104774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B2B7A0A-888E-4F63-801F-E56AFF750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20900" y="18040350"/>
          <a:ext cx="1695450" cy="914399"/>
        </a:xfrm>
        <a:prstGeom prst="rect">
          <a:avLst/>
        </a:prstGeom>
      </xdr:spPr>
    </xdr:pic>
    <xdr:clientData/>
  </xdr:twoCellAnchor>
  <xdr:twoCellAnchor editAs="oneCell">
    <xdr:from>
      <xdr:col>121</xdr:col>
      <xdr:colOff>0</xdr:colOff>
      <xdr:row>73</xdr:row>
      <xdr:rowOff>0</xdr:rowOff>
    </xdr:from>
    <xdr:to>
      <xdr:col>122</xdr:col>
      <xdr:colOff>142875</xdr:colOff>
      <xdr:row>77</xdr:row>
      <xdr:rowOff>104774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4D5D4E3-3660-4B9F-99E9-A5A7193F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02800" y="18040350"/>
          <a:ext cx="1695450" cy="914399"/>
        </a:xfrm>
        <a:prstGeom prst="rect">
          <a:avLst/>
        </a:prstGeom>
      </xdr:spPr>
    </xdr:pic>
    <xdr:clientData/>
  </xdr:twoCellAnchor>
  <xdr:twoCellAnchor editAs="oneCell">
    <xdr:from>
      <xdr:col>131</xdr:col>
      <xdr:colOff>0</xdr:colOff>
      <xdr:row>73</xdr:row>
      <xdr:rowOff>0</xdr:rowOff>
    </xdr:from>
    <xdr:to>
      <xdr:col>132</xdr:col>
      <xdr:colOff>66675</xdr:colOff>
      <xdr:row>77</xdr:row>
      <xdr:rowOff>27215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90F9318-2AC8-45C9-A0CF-486D25DF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50071" y="18083893"/>
          <a:ext cx="1699533" cy="843643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73</xdr:row>
      <xdr:rowOff>0</xdr:rowOff>
    </xdr:from>
    <xdr:to>
      <xdr:col>142</xdr:col>
      <xdr:colOff>76200</xdr:colOff>
      <xdr:row>76</xdr:row>
      <xdr:rowOff>163286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C7C3E9E-07B4-42D7-A1D9-14D1722A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40929" y="18083893"/>
          <a:ext cx="1695450" cy="789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3</xdr:row>
      <xdr:rowOff>66675</xdr:rowOff>
    </xdr:from>
    <xdr:to>
      <xdr:col>6</xdr:col>
      <xdr:colOff>85725</xdr:colOff>
      <xdr:row>9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5F26DD-3D35-4220-8D6D-C12673A1E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57225"/>
          <a:ext cx="3286125" cy="1295400"/>
        </a:xfrm>
        <a:prstGeom prst="rect">
          <a:avLst/>
        </a:prstGeom>
      </xdr:spPr>
    </xdr:pic>
    <xdr:clientData/>
  </xdr:twoCellAnchor>
  <xdr:oneCellAnchor>
    <xdr:from>
      <xdr:col>17</xdr:col>
      <xdr:colOff>800100</xdr:colOff>
      <xdr:row>3</xdr:row>
      <xdr:rowOff>66675</xdr:rowOff>
    </xdr:from>
    <xdr:ext cx="3286125" cy="1295400"/>
    <xdr:pic>
      <xdr:nvPicPr>
        <xdr:cNvPr id="3" name="Imagen 2">
          <a:extLst>
            <a:ext uri="{FF2B5EF4-FFF2-40B4-BE49-F238E27FC236}">
              <a16:creationId xmlns:a16="http://schemas.microsoft.com/office/drawing/2014/main" id="{EF0DA90E-F39B-40A4-A4FE-BC7AD824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57225"/>
          <a:ext cx="3286125" cy="1295400"/>
        </a:xfrm>
        <a:prstGeom prst="rect">
          <a:avLst/>
        </a:prstGeom>
      </xdr:spPr>
    </xdr:pic>
    <xdr:clientData/>
  </xdr:oneCellAnchor>
  <xdr:oneCellAnchor>
    <xdr:from>
      <xdr:col>33</xdr:col>
      <xdr:colOff>800100</xdr:colOff>
      <xdr:row>3</xdr:row>
      <xdr:rowOff>66675</xdr:rowOff>
    </xdr:from>
    <xdr:ext cx="3286125" cy="1295400"/>
    <xdr:pic>
      <xdr:nvPicPr>
        <xdr:cNvPr id="4" name="Imagen 3">
          <a:extLst>
            <a:ext uri="{FF2B5EF4-FFF2-40B4-BE49-F238E27FC236}">
              <a16:creationId xmlns:a16="http://schemas.microsoft.com/office/drawing/2014/main" id="{3AB0AEF6-74B5-4E5B-B61A-FD2217A9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57225"/>
          <a:ext cx="3286125" cy="1295400"/>
        </a:xfrm>
        <a:prstGeom prst="rect">
          <a:avLst/>
        </a:prstGeom>
      </xdr:spPr>
    </xdr:pic>
    <xdr:clientData/>
  </xdr:oneCellAnchor>
  <xdr:oneCellAnchor>
    <xdr:from>
      <xdr:col>49</xdr:col>
      <xdr:colOff>800100</xdr:colOff>
      <xdr:row>3</xdr:row>
      <xdr:rowOff>66675</xdr:rowOff>
    </xdr:from>
    <xdr:ext cx="3286125" cy="1295400"/>
    <xdr:pic>
      <xdr:nvPicPr>
        <xdr:cNvPr id="5" name="Imagen 4">
          <a:extLst>
            <a:ext uri="{FF2B5EF4-FFF2-40B4-BE49-F238E27FC236}">
              <a16:creationId xmlns:a16="http://schemas.microsoft.com/office/drawing/2014/main" id="{95FE57C7-431A-4C67-B086-8D2E8696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657225"/>
          <a:ext cx="3286125" cy="12954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512885</xdr:colOff>
      <xdr:row>0</xdr:row>
      <xdr:rowOff>94203</xdr:rowOff>
    </xdr:from>
    <xdr:ext cx="2493154" cy="1486318"/>
    <xdr:pic>
      <xdr:nvPicPr>
        <xdr:cNvPr id="2" name="Imagen 1">
          <a:extLst>
            <a:ext uri="{FF2B5EF4-FFF2-40B4-BE49-F238E27FC236}">
              <a16:creationId xmlns:a16="http://schemas.microsoft.com/office/drawing/2014/main" id="{D7DB6387-CCB0-4DD8-9188-EC0AF5FE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94203"/>
          <a:ext cx="2493154" cy="148631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600338</xdr:colOff>
      <xdr:row>0</xdr:row>
      <xdr:rowOff>0</xdr:rowOff>
    </xdr:from>
    <xdr:ext cx="1923788" cy="1133475"/>
    <xdr:pic>
      <xdr:nvPicPr>
        <xdr:cNvPr id="2" name="Imagen 1">
          <a:extLst>
            <a:ext uri="{FF2B5EF4-FFF2-40B4-BE49-F238E27FC236}">
              <a16:creationId xmlns:a16="http://schemas.microsoft.com/office/drawing/2014/main" id="{2FF80963-B984-4672-A54A-E96F7569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38" y="0"/>
          <a:ext cx="1923788" cy="11334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78443</xdr:rowOff>
    </xdr:from>
    <xdr:to>
      <xdr:col>4</xdr:col>
      <xdr:colOff>134471</xdr:colOff>
      <xdr:row>6</xdr:row>
      <xdr:rowOff>115374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D25119-4F31-424A-A668-B360BB8A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1" y="78443"/>
          <a:ext cx="3630707" cy="12247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25158</xdr:colOff>
      <xdr:row>1</xdr:row>
      <xdr:rowOff>123826</xdr:rowOff>
    </xdr:from>
    <xdr:to>
      <xdr:col>3</xdr:col>
      <xdr:colOff>276225</xdr:colOff>
      <xdr:row>6</xdr:row>
      <xdr:rowOff>161123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EB87A-D64F-4511-B58B-BB358FE96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158" y="314326"/>
          <a:ext cx="2508492" cy="989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544E-4833-408A-A7E8-862A05D2FDC7}">
  <dimension ref="A1:AA117"/>
  <sheetViews>
    <sheetView zoomScale="80" zoomScaleNormal="80" zoomScaleSheetLayoutView="70" workbookViewId="0">
      <selection activeCell="B4" sqref="B4:I4"/>
    </sheetView>
  </sheetViews>
  <sheetFormatPr baseColWidth="10" defaultRowHeight="15" x14ac:dyDescent="0.25"/>
  <cols>
    <col min="1" max="1" width="11.42578125" style="178"/>
    <col min="2" max="2" width="42.5703125" bestFit="1" customWidth="1"/>
    <col min="4" max="4" width="19.28515625" customWidth="1"/>
    <col min="5" max="5" width="21.5703125" customWidth="1"/>
    <col min="6" max="6" width="19.28515625" customWidth="1"/>
    <col min="7" max="7" width="19.42578125" bestFit="1" customWidth="1"/>
    <col min="8" max="8" width="17.5703125" customWidth="1"/>
    <col min="9" max="9" width="15" customWidth="1"/>
    <col min="10" max="27" width="11.42578125" style="178"/>
  </cols>
  <sheetData>
    <row r="1" spans="2:9" s="178" customFormat="1" x14ac:dyDescent="0.25"/>
    <row r="2" spans="2:9" s="178" customFormat="1" x14ac:dyDescent="0.25">
      <c r="B2" s="219" t="s">
        <v>215</v>
      </c>
      <c r="C2" s="219"/>
      <c r="D2" s="219"/>
      <c r="E2" s="219"/>
      <c r="F2" s="219"/>
      <c r="G2" s="219"/>
      <c r="H2" s="219"/>
      <c r="I2" s="219"/>
    </row>
    <row r="3" spans="2:9" s="178" customFormat="1" x14ac:dyDescent="0.25">
      <c r="B3" s="219" t="s">
        <v>322</v>
      </c>
      <c r="C3" s="219"/>
      <c r="D3" s="219"/>
      <c r="E3" s="219"/>
      <c r="F3" s="219"/>
      <c r="G3" s="219"/>
      <c r="H3" s="219"/>
      <c r="I3" s="219"/>
    </row>
    <row r="4" spans="2:9" s="178" customFormat="1" x14ac:dyDescent="0.25">
      <c r="B4" s="219" t="s">
        <v>321</v>
      </c>
      <c r="C4" s="219"/>
      <c r="D4" s="219"/>
      <c r="E4" s="219"/>
      <c r="F4" s="219"/>
      <c r="G4" s="219"/>
      <c r="H4" s="219"/>
      <c r="I4" s="219"/>
    </row>
    <row r="5" spans="2:9" ht="15" customHeight="1" x14ac:dyDescent="0.25">
      <c r="B5" s="220" t="s">
        <v>266</v>
      </c>
      <c r="C5" s="221"/>
      <c r="D5" s="221"/>
      <c r="E5" s="221"/>
      <c r="F5" s="221"/>
      <c r="G5" s="221"/>
      <c r="H5" s="221"/>
      <c r="I5" s="221"/>
    </row>
    <row r="6" spans="2:9" x14ac:dyDescent="0.25">
      <c r="B6" s="222" t="s">
        <v>267</v>
      </c>
      <c r="C6" s="223"/>
      <c r="D6" s="223"/>
      <c r="E6" s="223"/>
      <c r="F6" s="223"/>
      <c r="G6" s="223"/>
      <c r="H6" s="223"/>
      <c r="I6" s="223"/>
    </row>
    <row r="7" spans="2:9" ht="30" x14ac:dyDescent="0.25">
      <c r="B7" s="6" t="s">
        <v>268</v>
      </c>
      <c r="C7" s="6" t="s">
        <v>93</v>
      </c>
      <c r="D7" s="128" t="s">
        <v>269</v>
      </c>
      <c r="E7" s="128" t="s">
        <v>270</v>
      </c>
      <c r="F7" s="128" t="s">
        <v>298</v>
      </c>
      <c r="G7" s="128" t="s">
        <v>299</v>
      </c>
      <c r="H7" s="128" t="s">
        <v>311</v>
      </c>
      <c r="I7" s="128" t="s">
        <v>312</v>
      </c>
    </row>
    <row r="8" spans="2:9" x14ac:dyDescent="0.25">
      <c r="B8" s="227" t="s">
        <v>271</v>
      </c>
      <c r="C8" s="227"/>
      <c r="D8" s="227"/>
      <c r="E8" s="227"/>
      <c r="F8" s="161">
        <v>10</v>
      </c>
      <c r="G8" s="162">
        <v>120</v>
      </c>
      <c r="H8" s="162">
        <v>3600</v>
      </c>
      <c r="I8" s="162">
        <v>86400</v>
      </c>
    </row>
    <row r="9" spans="2:9" x14ac:dyDescent="0.25">
      <c r="B9" s="3" t="s">
        <v>272</v>
      </c>
      <c r="C9" s="171">
        <v>1</v>
      </c>
      <c r="D9" s="10">
        <v>8000000</v>
      </c>
      <c r="E9" s="10">
        <f>+C9*D9</f>
        <v>8000000</v>
      </c>
      <c r="F9" s="10">
        <f>+E9/$F$8</f>
        <v>800000</v>
      </c>
      <c r="G9" s="10">
        <f>+D9/$G$8</f>
        <v>66666.666666666672</v>
      </c>
      <c r="H9" s="9">
        <f>+D9/$H$8</f>
        <v>2222.2222222222222</v>
      </c>
      <c r="I9" s="185">
        <f>+D9/$I$8</f>
        <v>92.592592592592595</v>
      </c>
    </row>
    <row r="10" spans="2:9" x14ac:dyDescent="0.25">
      <c r="B10" s="3" t="s">
        <v>273</v>
      </c>
      <c r="C10" s="171">
        <v>1</v>
      </c>
      <c r="D10" s="10">
        <v>12300000</v>
      </c>
      <c r="E10" s="10">
        <f t="shared" ref="E10:E43" si="0">+C10*D10</f>
        <v>12300000</v>
      </c>
      <c r="F10" s="10">
        <f t="shared" ref="F10:F18" si="1">+E10/$F$8</f>
        <v>1230000</v>
      </c>
      <c r="G10" s="10">
        <f t="shared" ref="G10:G18" si="2">+D10/$G$8</f>
        <v>102500</v>
      </c>
      <c r="H10" s="9">
        <f t="shared" ref="H10:H18" si="3">+D10/$H$8</f>
        <v>3416.6666666666665</v>
      </c>
      <c r="I10" s="185">
        <f t="shared" ref="I10:I19" si="4">+D10/$I$8</f>
        <v>142.36111111111111</v>
      </c>
    </row>
    <row r="11" spans="2:9" x14ac:dyDescent="0.25">
      <c r="B11" s="3" t="s">
        <v>260</v>
      </c>
      <c r="C11" s="171">
        <v>1</v>
      </c>
      <c r="D11" s="10">
        <v>6000000</v>
      </c>
      <c r="E11" s="10">
        <f t="shared" si="0"/>
        <v>6000000</v>
      </c>
      <c r="F11" s="10">
        <f t="shared" si="1"/>
        <v>600000</v>
      </c>
      <c r="G11" s="10">
        <f t="shared" si="2"/>
        <v>50000</v>
      </c>
      <c r="H11" s="9">
        <f t="shared" si="3"/>
        <v>1666.6666666666667</v>
      </c>
      <c r="I11" s="185">
        <f t="shared" si="4"/>
        <v>69.444444444444443</v>
      </c>
    </row>
    <row r="12" spans="2:9" x14ac:dyDescent="0.25">
      <c r="B12" s="3" t="s">
        <v>261</v>
      </c>
      <c r="C12" s="171">
        <v>1</v>
      </c>
      <c r="D12" s="10">
        <v>4200000</v>
      </c>
      <c r="E12" s="10">
        <f t="shared" si="0"/>
        <v>4200000</v>
      </c>
      <c r="F12" s="10">
        <f t="shared" si="1"/>
        <v>420000</v>
      </c>
      <c r="G12" s="10">
        <f t="shared" si="2"/>
        <v>35000</v>
      </c>
      <c r="H12" s="9">
        <f t="shared" si="3"/>
        <v>1166.6666666666667</v>
      </c>
      <c r="I12" s="185">
        <f t="shared" si="4"/>
        <v>48.611111111111114</v>
      </c>
    </row>
    <row r="13" spans="2:9" x14ac:dyDescent="0.25">
      <c r="B13" s="3" t="s">
        <v>262</v>
      </c>
      <c r="C13" s="171">
        <v>1</v>
      </c>
      <c r="D13" s="10">
        <v>240000</v>
      </c>
      <c r="E13" s="10">
        <f t="shared" si="0"/>
        <v>240000</v>
      </c>
      <c r="F13" s="10">
        <f t="shared" si="1"/>
        <v>24000</v>
      </c>
      <c r="G13" s="10">
        <f t="shared" si="2"/>
        <v>2000</v>
      </c>
      <c r="H13" s="9">
        <f t="shared" si="3"/>
        <v>66.666666666666671</v>
      </c>
      <c r="I13" s="185">
        <f t="shared" si="4"/>
        <v>2.7777777777777777</v>
      </c>
    </row>
    <row r="14" spans="2:9" x14ac:dyDescent="0.25">
      <c r="B14" s="3" t="s">
        <v>263</v>
      </c>
      <c r="C14" s="171">
        <v>1</v>
      </c>
      <c r="D14" s="10">
        <v>700000</v>
      </c>
      <c r="E14" s="10">
        <f t="shared" si="0"/>
        <v>700000</v>
      </c>
      <c r="F14" s="10">
        <f t="shared" si="1"/>
        <v>70000</v>
      </c>
      <c r="G14" s="10">
        <f t="shared" si="2"/>
        <v>5833.333333333333</v>
      </c>
      <c r="H14" s="9">
        <f t="shared" si="3"/>
        <v>194.44444444444446</v>
      </c>
      <c r="I14" s="185">
        <f t="shared" si="4"/>
        <v>8.1018518518518512</v>
      </c>
    </row>
    <row r="15" spans="2:9" x14ac:dyDescent="0.25">
      <c r="B15" s="3" t="s">
        <v>264</v>
      </c>
      <c r="C15" s="171">
        <v>1</v>
      </c>
      <c r="D15" s="10">
        <v>700000</v>
      </c>
      <c r="E15" s="10">
        <f t="shared" si="0"/>
        <v>700000</v>
      </c>
      <c r="F15" s="10">
        <f t="shared" si="1"/>
        <v>70000</v>
      </c>
      <c r="G15" s="10">
        <f t="shared" si="2"/>
        <v>5833.333333333333</v>
      </c>
      <c r="H15" s="9">
        <f t="shared" si="3"/>
        <v>194.44444444444446</v>
      </c>
      <c r="I15" s="185">
        <f t="shared" si="4"/>
        <v>8.1018518518518512</v>
      </c>
    </row>
    <row r="16" spans="2:9" x14ac:dyDescent="0.25">
      <c r="B16" s="3" t="s">
        <v>265</v>
      </c>
      <c r="C16" s="171">
        <v>1</v>
      </c>
      <c r="D16" s="10">
        <v>350000</v>
      </c>
      <c r="E16" s="10">
        <f t="shared" si="0"/>
        <v>350000</v>
      </c>
      <c r="F16" s="10">
        <f t="shared" si="1"/>
        <v>35000</v>
      </c>
      <c r="G16" s="10">
        <f t="shared" si="2"/>
        <v>2916.6666666666665</v>
      </c>
      <c r="H16" s="9">
        <f t="shared" si="3"/>
        <v>97.222222222222229</v>
      </c>
      <c r="I16" s="185">
        <f t="shared" si="4"/>
        <v>4.0509259259259256</v>
      </c>
    </row>
    <row r="17" spans="2:9" x14ac:dyDescent="0.25">
      <c r="B17" s="3" t="s">
        <v>274</v>
      </c>
      <c r="C17" s="171">
        <v>1</v>
      </c>
      <c r="D17" s="10">
        <v>650000</v>
      </c>
      <c r="E17" s="10">
        <f t="shared" si="0"/>
        <v>650000</v>
      </c>
      <c r="F17" s="10">
        <f t="shared" si="1"/>
        <v>65000</v>
      </c>
      <c r="G17" s="10">
        <f t="shared" si="2"/>
        <v>5416.666666666667</v>
      </c>
      <c r="H17" s="9">
        <f t="shared" si="3"/>
        <v>180.55555555555554</v>
      </c>
      <c r="I17" s="185">
        <f t="shared" si="4"/>
        <v>7.5231481481481479</v>
      </c>
    </row>
    <row r="18" spans="2:9" x14ac:dyDescent="0.25">
      <c r="B18" s="3" t="s">
        <v>275</v>
      </c>
      <c r="C18" s="171">
        <v>1</v>
      </c>
      <c r="D18" s="9">
        <v>390000</v>
      </c>
      <c r="E18" s="10">
        <f t="shared" si="0"/>
        <v>390000</v>
      </c>
      <c r="F18" s="10">
        <f t="shared" si="1"/>
        <v>39000</v>
      </c>
      <c r="G18" s="10">
        <f t="shared" si="2"/>
        <v>3250</v>
      </c>
      <c r="H18" s="9">
        <f t="shared" si="3"/>
        <v>108.33333333333333</v>
      </c>
      <c r="I18" s="185">
        <f t="shared" si="4"/>
        <v>4.5138888888888893</v>
      </c>
    </row>
    <row r="19" spans="2:9" x14ac:dyDescent="0.25">
      <c r="B19" s="164" t="s">
        <v>276</v>
      </c>
      <c r="C19" s="165"/>
      <c r="D19" s="167">
        <f>SUM(D9:D18)</f>
        <v>33530000</v>
      </c>
      <c r="E19" s="167">
        <f t="shared" ref="E19:H19" si="5">SUM(E9:E18)</f>
        <v>33530000</v>
      </c>
      <c r="F19" s="167">
        <f t="shared" si="5"/>
        <v>3353000</v>
      </c>
      <c r="G19" s="167">
        <f t="shared" si="5"/>
        <v>279416.66666666674</v>
      </c>
      <c r="H19" s="167">
        <f t="shared" si="5"/>
        <v>9313.8888888888905</v>
      </c>
      <c r="I19" s="167">
        <f t="shared" si="4"/>
        <v>388.0787037037037</v>
      </c>
    </row>
    <row r="20" spans="2:9" x14ac:dyDescent="0.25">
      <c r="B20" s="224" t="s">
        <v>277</v>
      </c>
      <c r="C20" s="225"/>
      <c r="D20" s="225"/>
      <c r="E20" s="225"/>
      <c r="F20" s="225"/>
      <c r="G20" s="225"/>
      <c r="H20" s="225"/>
      <c r="I20" s="225"/>
    </row>
    <row r="21" spans="2:9" ht="30" x14ac:dyDescent="0.25">
      <c r="B21" s="6" t="s">
        <v>268</v>
      </c>
      <c r="C21" s="6" t="s">
        <v>93</v>
      </c>
      <c r="D21" s="128" t="s">
        <v>269</v>
      </c>
      <c r="E21" s="128" t="s">
        <v>270</v>
      </c>
      <c r="F21" s="128" t="s">
        <v>298</v>
      </c>
      <c r="G21" s="128" t="s">
        <v>299</v>
      </c>
      <c r="H21" s="128" t="s">
        <v>313</v>
      </c>
      <c r="I21" s="128" t="s">
        <v>312</v>
      </c>
    </row>
    <row r="22" spans="2:9" x14ac:dyDescent="0.25">
      <c r="B22" s="227" t="s">
        <v>271</v>
      </c>
      <c r="C22" s="227"/>
      <c r="D22" s="227"/>
      <c r="E22" s="227"/>
      <c r="F22" s="161">
        <v>5</v>
      </c>
      <c r="G22" s="162">
        <v>60</v>
      </c>
      <c r="H22" s="162">
        <v>1200</v>
      </c>
      <c r="I22" s="162">
        <v>43200</v>
      </c>
    </row>
    <row r="23" spans="2:9" x14ac:dyDescent="0.25">
      <c r="B23" s="3" t="s">
        <v>278</v>
      </c>
      <c r="C23" s="171">
        <v>1</v>
      </c>
      <c r="D23" s="9">
        <v>350000</v>
      </c>
      <c r="E23" s="10">
        <f>+C23*D23</f>
        <v>350000</v>
      </c>
      <c r="F23" s="82">
        <f>+E23/$F$22</f>
        <v>70000</v>
      </c>
      <c r="G23" s="82">
        <f>+D23/$G$22</f>
        <v>5833.333333333333</v>
      </c>
      <c r="H23" s="185">
        <f>+E23/$H$22</f>
        <v>291.66666666666669</v>
      </c>
      <c r="I23" s="185">
        <f>+D23/$I$22</f>
        <v>8.1018518518518512</v>
      </c>
    </row>
    <row r="24" spans="2:9" x14ac:dyDescent="0.25">
      <c r="B24" s="3" t="s">
        <v>279</v>
      </c>
      <c r="C24" s="171">
        <v>1</v>
      </c>
      <c r="D24" s="9">
        <v>460000</v>
      </c>
      <c r="E24" s="10">
        <f t="shared" ref="E24:E28" si="6">+C24*D24</f>
        <v>460000</v>
      </c>
      <c r="F24" s="82">
        <f t="shared" ref="F24" si="7">+E24/$F$22</f>
        <v>92000</v>
      </c>
      <c r="G24" s="82">
        <f t="shared" ref="G24:G28" si="8">+F24/$G$22</f>
        <v>1533.3333333333333</v>
      </c>
      <c r="H24" s="185">
        <f t="shared" ref="H24:H28" si="9">+E24/$H$22</f>
        <v>383.33333333333331</v>
      </c>
      <c r="I24" s="185">
        <f t="shared" ref="I24:I28" si="10">+D24/$I$22</f>
        <v>10.648148148148149</v>
      </c>
    </row>
    <row r="25" spans="2:9" x14ac:dyDescent="0.25">
      <c r="B25" s="3" t="s">
        <v>280</v>
      </c>
      <c r="C25" s="171">
        <v>1</v>
      </c>
      <c r="D25" s="9">
        <v>1750000</v>
      </c>
      <c r="E25" s="10">
        <f t="shared" si="6"/>
        <v>1750000</v>
      </c>
      <c r="F25" s="82">
        <f t="shared" ref="F25" si="11">+E25/$F$22</f>
        <v>350000</v>
      </c>
      <c r="G25" s="82">
        <f t="shared" si="8"/>
        <v>5833.333333333333</v>
      </c>
      <c r="H25" s="185">
        <f t="shared" si="9"/>
        <v>1458.3333333333333</v>
      </c>
      <c r="I25" s="185">
        <f t="shared" si="10"/>
        <v>40.50925925925926</v>
      </c>
    </row>
    <row r="26" spans="2:9" x14ac:dyDescent="0.25">
      <c r="B26" s="3" t="s">
        <v>256</v>
      </c>
      <c r="C26" s="171">
        <v>1</v>
      </c>
      <c r="D26" s="9">
        <v>345000</v>
      </c>
      <c r="E26" s="10">
        <f t="shared" si="6"/>
        <v>345000</v>
      </c>
      <c r="F26" s="82">
        <f t="shared" ref="F26" si="12">+E26/$F$22</f>
        <v>69000</v>
      </c>
      <c r="G26" s="82">
        <f t="shared" si="8"/>
        <v>1150</v>
      </c>
      <c r="H26" s="185">
        <f t="shared" si="9"/>
        <v>287.5</v>
      </c>
      <c r="I26" s="185">
        <f t="shared" si="10"/>
        <v>7.9861111111111107</v>
      </c>
    </row>
    <row r="27" spans="2:9" x14ac:dyDescent="0.25">
      <c r="B27" s="3" t="s">
        <v>281</v>
      </c>
      <c r="C27" s="171">
        <v>1</v>
      </c>
      <c r="D27" s="9">
        <v>287000</v>
      </c>
      <c r="E27" s="10">
        <f t="shared" si="6"/>
        <v>287000</v>
      </c>
      <c r="F27" s="82">
        <f t="shared" ref="F27" si="13">+E27/$F$22</f>
        <v>57400</v>
      </c>
      <c r="G27" s="82">
        <f t="shared" si="8"/>
        <v>956.66666666666663</v>
      </c>
      <c r="H27" s="185">
        <f t="shared" si="9"/>
        <v>239.16666666666666</v>
      </c>
      <c r="I27" s="185">
        <f t="shared" si="10"/>
        <v>6.6435185185185182</v>
      </c>
    </row>
    <row r="28" spans="2:9" x14ac:dyDescent="0.25">
      <c r="B28" s="3" t="s">
        <v>282</v>
      </c>
      <c r="C28" s="171">
        <v>1</v>
      </c>
      <c r="D28" s="9">
        <v>539000</v>
      </c>
      <c r="E28" s="10">
        <f t="shared" si="6"/>
        <v>539000</v>
      </c>
      <c r="F28" s="82">
        <f t="shared" ref="F28" si="14">+E28/$F$22</f>
        <v>107800</v>
      </c>
      <c r="G28" s="82">
        <f t="shared" si="8"/>
        <v>1796.6666666666667</v>
      </c>
      <c r="H28" s="185">
        <f t="shared" si="9"/>
        <v>449.16666666666669</v>
      </c>
      <c r="I28" s="185">
        <f t="shared" si="10"/>
        <v>12.476851851851851</v>
      </c>
    </row>
    <row r="29" spans="2:9" x14ac:dyDescent="0.25">
      <c r="B29" s="164" t="s">
        <v>283</v>
      </c>
      <c r="C29" s="164"/>
      <c r="D29" s="187">
        <f>SUM(D23:D28)</f>
        <v>3731000</v>
      </c>
      <c r="E29" s="187">
        <f t="shared" ref="E29:I29" si="15">SUM(E23:E28)</f>
        <v>3731000</v>
      </c>
      <c r="F29" s="187">
        <f t="shared" si="15"/>
        <v>746200</v>
      </c>
      <c r="G29" s="187">
        <f t="shared" si="15"/>
        <v>17103.333333333332</v>
      </c>
      <c r="H29" s="187">
        <f t="shared" si="15"/>
        <v>3109.1666666666661</v>
      </c>
      <c r="I29" s="187">
        <f t="shared" si="15"/>
        <v>86.365740740740733</v>
      </c>
    </row>
    <row r="30" spans="2:9" x14ac:dyDescent="0.25">
      <c r="B30" s="224" t="s">
        <v>284</v>
      </c>
      <c r="C30" s="225"/>
      <c r="D30" s="225"/>
      <c r="E30" s="225"/>
      <c r="F30" s="225"/>
      <c r="G30" s="225"/>
      <c r="H30" s="225"/>
      <c r="I30" s="226"/>
    </row>
    <row r="31" spans="2:9" ht="30" x14ac:dyDescent="0.25">
      <c r="B31" s="6" t="s">
        <v>268</v>
      </c>
      <c r="C31" s="6" t="s">
        <v>93</v>
      </c>
      <c r="D31" s="128" t="s">
        <v>269</v>
      </c>
      <c r="E31" s="128" t="s">
        <v>270</v>
      </c>
      <c r="F31" s="128" t="s">
        <v>298</v>
      </c>
      <c r="G31" s="128" t="s">
        <v>299</v>
      </c>
      <c r="H31" s="128" t="s">
        <v>313</v>
      </c>
      <c r="I31" s="128" t="s">
        <v>312</v>
      </c>
    </row>
    <row r="32" spans="2:9" x14ac:dyDescent="0.25">
      <c r="B32" s="227" t="s">
        <v>271</v>
      </c>
      <c r="C32" s="227"/>
      <c r="D32" s="227"/>
      <c r="E32" s="227"/>
      <c r="F32" s="161">
        <v>3</v>
      </c>
      <c r="G32" s="162">
        <v>36</v>
      </c>
      <c r="H32" s="162">
        <v>1080</v>
      </c>
      <c r="I32" s="162">
        <v>25920</v>
      </c>
    </row>
    <row r="33" spans="2:14" x14ac:dyDescent="0.25">
      <c r="B33" s="3" t="s">
        <v>285</v>
      </c>
      <c r="C33" s="171">
        <v>3</v>
      </c>
      <c r="D33" s="9">
        <v>500000</v>
      </c>
      <c r="E33" s="10">
        <f t="shared" si="0"/>
        <v>1500000</v>
      </c>
      <c r="F33" s="82">
        <f>+D33/$F$32</f>
        <v>166666.66666666666</v>
      </c>
      <c r="G33" s="82">
        <f>+D33/$G$32</f>
        <v>13888.888888888889</v>
      </c>
      <c r="H33" s="185">
        <f>+D33/$H$32</f>
        <v>462.96296296296299</v>
      </c>
      <c r="I33" s="185">
        <f>+D33/$I$32</f>
        <v>19.290123456790123</v>
      </c>
    </row>
    <row r="34" spans="2:14" x14ac:dyDescent="0.25">
      <c r="B34" s="3" t="s">
        <v>286</v>
      </c>
      <c r="C34" s="171">
        <v>2</v>
      </c>
      <c r="D34" s="9">
        <v>170000</v>
      </c>
      <c r="E34" s="10">
        <f t="shared" si="0"/>
        <v>340000</v>
      </c>
      <c r="F34" s="82">
        <f t="shared" ref="F34:F43" si="16">+D34/$F$32</f>
        <v>56666.666666666664</v>
      </c>
      <c r="G34" s="82">
        <f t="shared" ref="G34:G43" si="17">+D34/$G$32</f>
        <v>4722.2222222222226</v>
      </c>
      <c r="H34" s="185">
        <f t="shared" ref="H34:H43" si="18">+D34/$H$32</f>
        <v>157.40740740740742</v>
      </c>
      <c r="I34" s="185">
        <f t="shared" ref="I34:I43" si="19">+D34/$I$32</f>
        <v>6.5586419753086416</v>
      </c>
    </row>
    <row r="35" spans="2:14" x14ac:dyDescent="0.25">
      <c r="B35" s="3" t="s">
        <v>257</v>
      </c>
      <c r="C35" s="171">
        <v>30</v>
      </c>
      <c r="D35" s="9">
        <v>20000</v>
      </c>
      <c r="E35" s="10">
        <f t="shared" si="0"/>
        <v>600000</v>
      </c>
      <c r="F35" s="82">
        <f t="shared" si="16"/>
        <v>6666.666666666667</v>
      </c>
      <c r="G35" s="82">
        <f t="shared" si="17"/>
        <v>555.55555555555554</v>
      </c>
      <c r="H35" s="185">
        <f t="shared" si="18"/>
        <v>18.518518518518519</v>
      </c>
      <c r="I35" s="185">
        <f t="shared" si="19"/>
        <v>0.77160493827160492</v>
      </c>
    </row>
    <row r="36" spans="2:14" x14ac:dyDescent="0.25">
      <c r="B36" s="3" t="s">
        <v>287</v>
      </c>
      <c r="C36" s="171">
        <v>2</v>
      </c>
      <c r="D36" s="9">
        <v>130000</v>
      </c>
      <c r="E36" s="10">
        <f t="shared" si="0"/>
        <v>260000</v>
      </c>
      <c r="F36" s="82">
        <f t="shared" si="16"/>
        <v>43333.333333333336</v>
      </c>
      <c r="G36" s="82">
        <f t="shared" si="17"/>
        <v>3611.1111111111113</v>
      </c>
      <c r="H36" s="185">
        <f t="shared" si="18"/>
        <v>120.37037037037037</v>
      </c>
      <c r="I36" s="185">
        <f t="shared" si="19"/>
        <v>5.0154320987654319</v>
      </c>
    </row>
    <row r="37" spans="2:14" x14ac:dyDescent="0.25">
      <c r="B37" s="3" t="s">
        <v>259</v>
      </c>
      <c r="C37" s="171">
        <v>5</v>
      </c>
      <c r="D37" s="9">
        <v>49600</v>
      </c>
      <c r="E37" s="10">
        <f t="shared" si="0"/>
        <v>248000</v>
      </c>
      <c r="F37" s="82">
        <f t="shared" si="16"/>
        <v>16533.333333333332</v>
      </c>
      <c r="G37" s="82">
        <f t="shared" si="17"/>
        <v>1377.7777777777778</v>
      </c>
      <c r="H37" s="185">
        <f t="shared" si="18"/>
        <v>45.925925925925924</v>
      </c>
      <c r="I37" s="185">
        <f t="shared" si="19"/>
        <v>1.9135802469135803</v>
      </c>
    </row>
    <row r="38" spans="2:14" x14ac:dyDescent="0.25">
      <c r="B38" s="3" t="s">
        <v>288</v>
      </c>
      <c r="C38" s="171">
        <v>5</v>
      </c>
      <c r="D38" s="9">
        <v>75000</v>
      </c>
      <c r="E38" s="10">
        <f t="shared" si="0"/>
        <v>375000</v>
      </c>
      <c r="F38" s="82">
        <f t="shared" si="16"/>
        <v>25000</v>
      </c>
      <c r="G38" s="82">
        <f t="shared" si="17"/>
        <v>2083.3333333333335</v>
      </c>
      <c r="H38" s="185">
        <f t="shared" si="18"/>
        <v>69.444444444444443</v>
      </c>
      <c r="I38" s="185">
        <f t="shared" si="19"/>
        <v>2.8935185185185186</v>
      </c>
      <c r="K38" s="197"/>
      <c r="L38" s="197"/>
      <c r="M38" s="197"/>
      <c r="N38" s="197"/>
    </row>
    <row r="39" spans="2:14" x14ac:dyDescent="0.25">
      <c r="B39" s="3" t="s">
        <v>289</v>
      </c>
      <c r="C39" s="171">
        <v>8</v>
      </c>
      <c r="D39" s="9">
        <v>32000</v>
      </c>
      <c r="E39" s="10">
        <f t="shared" si="0"/>
        <v>256000</v>
      </c>
      <c r="F39" s="82">
        <f t="shared" si="16"/>
        <v>10666.666666666666</v>
      </c>
      <c r="G39" s="82">
        <f t="shared" si="17"/>
        <v>888.88888888888891</v>
      </c>
      <c r="H39" s="185">
        <f t="shared" si="18"/>
        <v>29.62962962962963</v>
      </c>
      <c r="I39" s="185">
        <f t="shared" si="19"/>
        <v>1.2345679012345678</v>
      </c>
      <c r="K39" s="197"/>
      <c r="L39" s="197"/>
      <c r="M39" s="197"/>
      <c r="N39" s="197"/>
    </row>
    <row r="40" spans="2:14" x14ac:dyDescent="0.25">
      <c r="B40" s="3" t="s">
        <v>258</v>
      </c>
      <c r="C40" s="171">
        <v>2</v>
      </c>
      <c r="D40" s="9">
        <v>70000</v>
      </c>
      <c r="E40" s="10">
        <f t="shared" si="0"/>
        <v>140000</v>
      </c>
      <c r="F40" s="82">
        <f t="shared" si="16"/>
        <v>23333.333333333332</v>
      </c>
      <c r="G40" s="82">
        <f t="shared" si="17"/>
        <v>1944.4444444444443</v>
      </c>
      <c r="H40" s="185">
        <f t="shared" si="18"/>
        <v>64.81481481481481</v>
      </c>
      <c r="I40" s="185">
        <f t="shared" si="19"/>
        <v>2.7006172839506171</v>
      </c>
      <c r="K40" s="197"/>
      <c r="L40" s="197"/>
      <c r="M40" s="197"/>
      <c r="N40" s="197"/>
    </row>
    <row r="41" spans="2:14" x14ac:dyDescent="0.25">
      <c r="B41" s="3" t="s">
        <v>290</v>
      </c>
      <c r="C41" s="171">
        <v>1</v>
      </c>
      <c r="D41" s="9">
        <v>153000</v>
      </c>
      <c r="E41" s="10">
        <f t="shared" si="0"/>
        <v>153000</v>
      </c>
      <c r="F41" s="82">
        <f t="shared" si="16"/>
        <v>51000</v>
      </c>
      <c r="G41" s="82">
        <f t="shared" si="17"/>
        <v>4250</v>
      </c>
      <c r="H41" s="185">
        <f t="shared" si="18"/>
        <v>141.66666666666666</v>
      </c>
      <c r="I41" s="185">
        <f t="shared" si="19"/>
        <v>5.9027777777777777</v>
      </c>
      <c r="K41" s="197"/>
      <c r="L41" s="197"/>
      <c r="M41" s="197"/>
      <c r="N41" s="197"/>
    </row>
    <row r="42" spans="2:14" x14ac:dyDescent="0.25">
      <c r="B42" s="3" t="s">
        <v>291</v>
      </c>
      <c r="C42" s="171">
        <v>1</v>
      </c>
      <c r="D42" s="9">
        <v>75000</v>
      </c>
      <c r="E42" s="10">
        <f t="shared" si="0"/>
        <v>75000</v>
      </c>
      <c r="F42" s="82">
        <f t="shared" si="16"/>
        <v>25000</v>
      </c>
      <c r="G42" s="82">
        <f t="shared" si="17"/>
        <v>2083.3333333333335</v>
      </c>
      <c r="H42" s="185">
        <f t="shared" si="18"/>
        <v>69.444444444444443</v>
      </c>
      <c r="I42" s="185">
        <f t="shared" si="19"/>
        <v>2.8935185185185186</v>
      </c>
      <c r="K42" s="197"/>
      <c r="L42" s="198"/>
      <c r="M42" s="197"/>
      <c r="N42" s="197"/>
    </row>
    <row r="43" spans="2:14" x14ac:dyDescent="0.25">
      <c r="B43" s="3" t="s">
        <v>292</v>
      </c>
      <c r="C43" s="171">
        <v>1</v>
      </c>
      <c r="D43" s="9">
        <v>23400</v>
      </c>
      <c r="E43" s="10">
        <f t="shared" si="0"/>
        <v>23400</v>
      </c>
      <c r="F43" s="82">
        <f t="shared" si="16"/>
        <v>7800</v>
      </c>
      <c r="G43" s="82">
        <f t="shared" si="17"/>
        <v>650</v>
      </c>
      <c r="H43" s="185">
        <f t="shared" si="18"/>
        <v>21.666666666666668</v>
      </c>
      <c r="I43" s="185">
        <f t="shared" si="19"/>
        <v>0.90277777777777779</v>
      </c>
      <c r="K43" s="197"/>
      <c r="L43" s="199"/>
      <c r="M43" s="197"/>
      <c r="N43" s="197"/>
    </row>
    <row r="44" spans="2:14" x14ac:dyDescent="0.25">
      <c r="B44" s="164" t="s">
        <v>293</v>
      </c>
      <c r="C44" s="165"/>
      <c r="D44" s="167">
        <f>SUM(D33:D43)</f>
        <v>1298000</v>
      </c>
      <c r="E44" s="167">
        <f t="shared" ref="E44:I44" si="20">SUM(E33:E43)</f>
        <v>3970400</v>
      </c>
      <c r="F44" s="167">
        <f t="shared" si="20"/>
        <v>432666.66666666663</v>
      </c>
      <c r="G44" s="167">
        <f t="shared" si="20"/>
        <v>36055.555555555555</v>
      </c>
      <c r="H44" s="167">
        <f t="shared" si="20"/>
        <v>1201.851851851852</v>
      </c>
      <c r="I44" s="167">
        <f t="shared" si="20"/>
        <v>50.077160493827165</v>
      </c>
      <c r="K44" s="197"/>
      <c r="L44" s="197"/>
      <c r="M44" s="197"/>
      <c r="N44" s="197"/>
    </row>
    <row r="45" spans="2:14" x14ac:dyDescent="0.25">
      <c r="B45" s="224" t="s">
        <v>294</v>
      </c>
      <c r="C45" s="225"/>
      <c r="D45" s="225"/>
      <c r="E45" s="225"/>
      <c r="F45" s="225"/>
      <c r="G45" s="225"/>
      <c r="H45" s="225"/>
      <c r="I45" s="226"/>
      <c r="K45" s="197"/>
      <c r="L45" s="197"/>
      <c r="M45" s="197"/>
      <c r="N45" s="197"/>
    </row>
    <row r="46" spans="2:14" ht="30" x14ac:dyDescent="0.25">
      <c r="B46" s="6" t="s">
        <v>295</v>
      </c>
      <c r="C46" s="6" t="s">
        <v>93</v>
      </c>
      <c r="D46" s="128" t="s">
        <v>269</v>
      </c>
      <c r="E46" s="128" t="s">
        <v>270</v>
      </c>
      <c r="F46" s="128" t="s">
        <v>298</v>
      </c>
      <c r="G46" s="128" t="s">
        <v>299</v>
      </c>
      <c r="H46" s="128" t="s">
        <v>313</v>
      </c>
      <c r="I46" s="128" t="s">
        <v>312</v>
      </c>
      <c r="K46" s="197"/>
      <c r="L46" s="197"/>
      <c r="M46" s="197"/>
      <c r="N46" s="197"/>
    </row>
    <row r="47" spans="2:14" x14ac:dyDescent="0.25">
      <c r="B47" s="228" t="s">
        <v>271</v>
      </c>
      <c r="C47" s="228"/>
      <c r="D47" s="228"/>
      <c r="E47" s="228"/>
      <c r="F47" s="163">
        <v>45</v>
      </c>
      <c r="G47" s="163">
        <v>540</v>
      </c>
      <c r="H47" s="162">
        <v>16200</v>
      </c>
      <c r="I47" s="162">
        <v>388800</v>
      </c>
    </row>
    <row r="48" spans="2:14" x14ac:dyDescent="0.25">
      <c r="B48" s="168" t="s">
        <v>296</v>
      </c>
      <c r="C48" s="169">
        <v>1</v>
      </c>
      <c r="D48" s="170">
        <v>45000000</v>
      </c>
      <c r="E48" s="170">
        <f>+C48*D48</f>
        <v>45000000</v>
      </c>
      <c r="F48" s="170">
        <f>+$D$48/F47</f>
        <v>1000000</v>
      </c>
      <c r="G48" s="170">
        <f>+$D$48/G47</f>
        <v>83333.333333333328</v>
      </c>
      <c r="H48" s="9">
        <f>+D48/H47</f>
        <v>2777.7777777777778</v>
      </c>
      <c r="I48" s="9">
        <f>+D48/I47</f>
        <v>115.74074074074075</v>
      </c>
    </row>
    <row r="49" spans="2:9" x14ac:dyDescent="0.25">
      <c r="B49" s="164" t="s">
        <v>297</v>
      </c>
      <c r="C49" s="165"/>
      <c r="D49" s="166">
        <f>+D48</f>
        <v>45000000</v>
      </c>
      <c r="E49" s="166">
        <f>+E48</f>
        <v>45000000</v>
      </c>
      <c r="F49" s="166">
        <f>+F48</f>
        <v>1000000</v>
      </c>
      <c r="G49" s="166">
        <f t="shared" ref="G49:I49" si="21">+G48</f>
        <v>83333.333333333328</v>
      </c>
      <c r="H49" s="166">
        <f t="shared" si="21"/>
        <v>2777.7777777777778</v>
      </c>
      <c r="I49" s="166">
        <f t="shared" si="21"/>
        <v>115.74074074074075</v>
      </c>
    </row>
    <row r="50" spans="2:9" s="178" customFormat="1" x14ac:dyDescent="0.25"/>
    <row r="51" spans="2:9" s="178" customFormat="1" x14ac:dyDescent="0.25"/>
    <row r="52" spans="2:9" s="178" customFormat="1" x14ac:dyDescent="0.25"/>
    <row r="53" spans="2:9" s="178" customFormat="1" x14ac:dyDescent="0.25"/>
    <row r="54" spans="2:9" s="178" customFormat="1" x14ac:dyDescent="0.25"/>
    <row r="55" spans="2:9" s="178" customFormat="1" x14ac:dyDescent="0.25"/>
    <row r="56" spans="2:9" s="178" customFormat="1" x14ac:dyDescent="0.25"/>
    <row r="57" spans="2:9" s="178" customFormat="1" x14ac:dyDescent="0.25"/>
    <row r="58" spans="2:9" s="178" customFormat="1" x14ac:dyDescent="0.25"/>
    <row r="59" spans="2:9" s="178" customFormat="1" x14ac:dyDescent="0.25"/>
    <row r="60" spans="2:9" s="178" customFormat="1" x14ac:dyDescent="0.25"/>
    <row r="61" spans="2:9" s="178" customFormat="1" x14ac:dyDescent="0.25"/>
    <row r="62" spans="2:9" s="178" customFormat="1" x14ac:dyDescent="0.25"/>
    <row r="63" spans="2:9" s="178" customFormat="1" x14ac:dyDescent="0.25"/>
    <row r="64" spans="2:9" s="178" customFormat="1" x14ac:dyDescent="0.25"/>
    <row r="65" s="178" customFormat="1" x14ac:dyDescent="0.25"/>
    <row r="66" s="178" customFormat="1" x14ac:dyDescent="0.25"/>
    <row r="67" s="178" customFormat="1" x14ac:dyDescent="0.25"/>
    <row r="68" s="178" customFormat="1" x14ac:dyDescent="0.25"/>
    <row r="69" s="178" customFormat="1" x14ac:dyDescent="0.25"/>
    <row r="70" s="178" customFormat="1" x14ac:dyDescent="0.25"/>
    <row r="71" s="178" customFormat="1" x14ac:dyDescent="0.25"/>
    <row r="72" s="178" customFormat="1" x14ac:dyDescent="0.25"/>
    <row r="73" s="178" customFormat="1" x14ac:dyDescent="0.25"/>
    <row r="74" s="178" customFormat="1" x14ac:dyDescent="0.25"/>
    <row r="75" s="178" customFormat="1" x14ac:dyDescent="0.25"/>
    <row r="76" s="178" customFormat="1" x14ac:dyDescent="0.25"/>
    <row r="77" s="178" customFormat="1" x14ac:dyDescent="0.25"/>
    <row r="78" s="178" customFormat="1" x14ac:dyDescent="0.25"/>
    <row r="79" s="178" customFormat="1" x14ac:dyDescent="0.25"/>
    <row r="80" s="178" customFormat="1" x14ac:dyDescent="0.25"/>
    <row r="81" s="178" customFormat="1" x14ac:dyDescent="0.25"/>
    <row r="82" s="178" customFormat="1" x14ac:dyDescent="0.25"/>
    <row r="83" s="178" customFormat="1" x14ac:dyDescent="0.25"/>
    <row r="84" s="178" customFormat="1" x14ac:dyDescent="0.25"/>
    <row r="85" s="178" customFormat="1" x14ac:dyDescent="0.25"/>
    <row r="86" s="178" customFormat="1" x14ac:dyDescent="0.25"/>
    <row r="87" s="178" customFormat="1" x14ac:dyDescent="0.25"/>
    <row r="88" s="178" customFormat="1" x14ac:dyDescent="0.25"/>
    <row r="89" s="178" customFormat="1" x14ac:dyDescent="0.25"/>
    <row r="90" s="178" customFormat="1" x14ac:dyDescent="0.25"/>
    <row r="91" s="178" customFormat="1" x14ac:dyDescent="0.25"/>
    <row r="92" s="178" customFormat="1" x14ac:dyDescent="0.25"/>
    <row r="93" s="178" customFormat="1" x14ac:dyDescent="0.25"/>
    <row r="94" s="178" customFormat="1" x14ac:dyDescent="0.25"/>
    <row r="95" s="178" customFormat="1" x14ac:dyDescent="0.25"/>
    <row r="96" s="178" customFormat="1" x14ac:dyDescent="0.25"/>
    <row r="97" s="178" customFormat="1" x14ac:dyDescent="0.25"/>
    <row r="98" s="178" customFormat="1" x14ac:dyDescent="0.25"/>
    <row r="99" s="178" customFormat="1" x14ac:dyDescent="0.25"/>
    <row r="100" s="178" customFormat="1" x14ac:dyDescent="0.25"/>
    <row r="101" s="178" customFormat="1" x14ac:dyDescent="0.25"/>
    <row r="102" s="178" customFormat="1" x14ac:dyDescent="0.25"/>
    <row r="103" s="178" customFormat="1" x14ac:dyDescent="0.25"/>
    <row r="104" s="178" customFormat="1" x14ac:dyDescent="0.25"/>
    <row r="105" s="178" customFormat="1" x14ac:dyDescent="0.25"/>
    <row r="106" s="178" customFormat="1" x14ac:dyDescent="0.25"/>
    <row r="107" s="178" customFormat="1" x14ac:dyDescent="0.25"/>
    <row r="108" s="178" customFormat="1" x14ac:dyDescent="0.25"/>
    <row r="109" s="178" customFormat="1" x14ac:dyDescent="0.25"/>
    <row r="110" s="178" customFormat="1" x14ac:dyDescent="0.25"/>
    <row r="111" s="178" customFormat="1" x14ac:dyDescent="0.25"/>
    <row r="112" s="178" customFormat="1" x14ac:dyDescent="0.25"/>
    <row r="113" s="178" customFormat="1" x14ac:dyDescent="0.25"/>
    <row r="114" s="178" customFormat="1" x14ac:dyDescent="0.25"/>
    <row r="115" s="178" customFormat="1" x14ac:dyDescent="0.25"/>
    <row r="116" s="178" customFormat="1" x14ac:dyDescent="0.25"/>
    <row r="117" s="178" customFormat="1" x14ac:dyDescent="0.25"/>
  </sheetData>
  <mergeCells count="12">
    <mergeCell ref="B30:I30"/>
    <mergeCell ref="B20:I20"/>
    <mergeCell ref="B32:E32"/>
    <mergeCell ref="B47:E47"/>
    <mergeCell ref="B8:E8"/>
    <mergeCell ref="B22:E22"/>
    <mergeCell ref="B45:I45"/>
    <mergeCell ref="B2:I2"/>
    <mergeCell ref="B3:I3"/>
    <mergeCell ref="B4:I4"/>
    <mergeCell ref="B5:I5"/>
    <mergeCell ref="B6:I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0C41-B8CE-40E0-9E84-838FE9DC3781}">
  <dimension ref="A1:BJ179"/>
  <sheetViews>
    <sheetView topLeftCell="C1" zoomScaleNormal="100" workbookViewId="0">
      <selection activeCell="D10" sqref="D10"/>
    </sheetView>
  </sheetViews>
  <sheetFormatPr baseColWidth="10" defaultRowHeight="15" x14ac:dyDescent="0.25"/>
  <cols>
    <col min="1" max="1" width="6.28515625" style="178" customWidth="1"/>
    <col min="2" max="2" width="42.5703125" bestFit="1" customWidth="1"/>
    <col min="3" max="3" width="8.28515625" style="142" customWidth="1"/>
    <col min="4" max="33" width="4.140625" style="142" customWidth="1"/>
    <col min="34" max="34" width="15.140625" style="141" customWidth="1"/>
    <col min="35" max="35" width="11.42578125" style="141"/>
    <col min="36" max="36" width="12" style="141" bestFit="1" customWidth="1"/>
    <col min="37" max="62" width="11.42578125" style="178"/>
  </cols>
  <sheetData>
    <row r="1" spans="1:62" x14ac:dyDescent="0.25">
      <c r="B1" s="178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2"/>
      <c r="AI1" s="182"/>
      <c r="AJ1" s="182"/>
    </row>
    <row r="2" spans="1:62" x14ac:dyDescent="0.25">
      <c r="B2" s="233" t="s">
        <v>303</v>
      </c>
      <c r="C2" s="233"/>
      <c r="D2" s="23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2"/>
      <c r="AI2" s="182"/>
      <c r="AJ2" s="182"/>
    </row>
    <row r="3" spans="1:62" ht="45" x14ac:dyDescent="0.25">
      <c r="B3" s="180" t="s">
        <v>304</v>
      </c>
      <c r="C3" s="232"/>
      <c r="D3" s="232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231" t="s">
        <v>162</v>
      </c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62" ht="45" x14ac:dyDescent="0.25">
      <c r="B4" s="180" t="s">
        <v>317</v>
      </c>
      <c r="C4" s="232"/>
      <c r="D4" s="232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231" t="s">
        <v>219</v>
      </c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62" ht="45" x14ac:dyDescent="0.25">
      <c r="B5" s="180" t="s">
        <v>318</v>
      </c>
      <c r="C5" s="232"/>
      <c r="D5" s="232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231" t="s">
        <v>305</v>
      </c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</row>
    <row r="6" spans="1:62" x14ac:dyDescent="0.25">
      <c r="B6" s="178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2"/>
      <c r="AI6" s="182"/>
      <c r="AJ6" s="182"/>
    </row>
    <row r="7" spans="1:62" s="172" customFormat="1" ht="75" x14ac:dyDescent="0.25">
      <c r="A7" s="181"/>
      <c r="B7" s="6" t="s">
        <v>300</v>
      </c>
      <c r="C7" s="6">
        <v>1</v>
      </c>
      <c r="D7" s="6">
        <v>2</v>
      </c>
      <c r="E7" s="177">
        <f>+D7+1</f>
        <v>3</v>
      </c>
      <c r="F7" s="177">
        <f t="shared" ref="F7:AG7" si="0">+E7+1</f>
        <v>4</v>
      </c>
      <c r="G7" s="177">
        <f t="shared" si="0"/>
        <v>5</v>
      </c>
      <c r="H7" s="177">
        <f t="shared" si="0"/>
        <v>6</v>
      </c>
      <c r="I7" s="177">
        <f t="shared" si="0"/>
        <v>7</v>
      </c>
      <c r="J7" s="177">
        <f t="shared" si="0"/>
        <v>8</v>
      </c>
      <c r="K7" s="177">
        <f t="shared" si="0"/>
        <v>9</v>
      </c>
      <c r="L7" s="177">
        <f t="shared" si="0"/>
        <v>10</v>
      </c>
      <c r="M7" s="177">
        <f t="shared" si="0"/>
        <v>11</v>
      </c>
      <c r="N7" s="177">
        <f t="shared" si="0"/>
        <v>12</v>
      </c>
      <c r="O7" s="177">
        <f t="shared" si="0"/>
        <v>13</v>
      </c>
      <c r="P7" s="177">
        <f t="shared" si="0"/>
        <v>14</v>
      </c>
      <c r="Q7" s="177">
        <f t="shared" si="0"/>
        <v>15</v>
      </c>
      <c r="R7" s="177">
        <f t="shared" si="0"/>
        <v>16</v>
      </c>
      <c r="S7" s="177">
        <f>+R7+1</f>
        <v>17</v>
      </c>
      <c r="T7" s="177">
        <f t="shared" si="0"/>
        <v>18</v>
      </c>
      <c r="U7" s="177">
        <f t="shared" si="0"/>
        <v>19</v>
      </c>
      <c r="V7" s="177">
        <f t="shared" si="0"/>
        <v>20</v>
      </c>
      <c r="W7" s="177">
        <f t="shared" si="0"/>
        <v>21</v>
      </c>
      <c r="X7" s="177">
        <f t="shared" si="0"/>
        <v>22</v>
      </c>
      <c r="Y7" s="177">
        <f t="shared" si="0"/>
        <v>23</v>
      </c>
      <c r="Z7" s="177">
        <f t="shared" si="0"/>
        <v>24</v>
      </c>
      <c r="AA7" s="177">
        <f t="shared" si="0"/>
        <v>25</v>
      </c>
      <c r="AB7" s="177">
        <f>+AA7+1</f>
        <v>26</v>
      </c>
      <c r="AC7" s="177">
        <f t="shared" si="0"/>
        <v>27</v>
      </c>
      <c r="AD7" s="177">
        <f t="shared" si="0"/>
        <v>28</v>
      </c>
      <c r="AE7" s="177">
        <f>+AD7+1</f>
        <v>29</v>
      </c>
      <c r="AF7" s="177">
        <f t="shared" si="0"/>
        <v>30</v>
      </c>
      <c r="AG7" s="177">
        <f t="shared" si="0"/>
        <v>31</v>
      </c>
      <c r="AH7" s="128" t="s">
        <v>306</v>
      </c>
      <c r="AI7" s="128" t="s">
        <v>301</v>
      </c>
      <c r="AJ7" s="128" t="s">
        <v>302</v>
      </c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</row>
    <row r="8" spans="1:62" ht="18.75" customHeight="1" x14ac:dyDescent="0.25">
      <c r="B8" s="3" t="s">
        <v>272</v>
      </c>
      <c r="C8" s="173">
        <v>2</v>
      </c>
      <c r="D8" s="173">
        <v>1</v>
      </c>
      <c r="E8" s="173">
        <v>0</v>
      </c>
      <c r="F8" s="173">
        <v>2</v>
      </c>
      <c r="G8" s="173">
        <v>1</v>
      </c>
      <c r="H8" s="173">
        <v>0</v>
      </c>
      <c r="I8" s="173">
        <v>2</v>
      </c>
      <c r="J8" s="173">
        <v>1</v>
      </c>
      <c r="K8" s="173">
        <v>0</v>
      </c>
      <c r="L8" s="173">
        <v>2</v>
      </c>
      <c r="M8" s="173">
        <v>1</v>
      </c>
      <c r="N8" s="173">
        <v>0</v>
      </c>
      <c r="O8" s="173">
        <v>2</v>
      </c>
      <c r="P8" s="173">
        <v>1</v>
      </c>
      <c r="Q8" s="173">
        <v>0</v>
      </c>
      <c r="R8" s="173">
        <v>2</v>
      </c>
      <c r="S8" s="173">
        <v>1</v>
      </c>
      <c r="T8" s="173">
        <v>0</v>
      </c>
      <c r="U8" s="173">
        <v>2</v>
      </c>
      <c r="V8" s="173">
        <v>1</v>
      </c>
      <c r="W8" s="173">
        <v>0</v>
      </c>
      <c r="X8" s="173">
        <v>2</v>
      </c>
      <c r="Y8" s="173">
        <v>1</v>
      </c>
      <c r="Z8" s="173">
        <v>0</v>
      </c>
      <c r="AA8" s="173">
        <v>2</v>
      </c>
      <c r="AB8" s="173">
        <v>1</v>
      </c>
      <c r="AC8" s="173">
        <v>0</v>
      </c>
      <c r="AD8" s="173">
        <v>2</v>
      </c>
      <c r="AE8" s="173">
        <v>1</v>
      </c>
      <c r="AF8" s="173">
        <v>0</v>
      </c>
      <c r="AG8" s="173"/>
      <c r="AH8" s="171">
        <f>+COUNTIF(C8:AG8,"&gt;1")</f>
        <v>10</v>
      </c>
      <c r="AI8" s="171">
        <f>+COUNTIF(C8:AG8,"&lt;2")-(COUNTIF(C8:AG8,"0"))</f>
        <v>10</v>
      </c>
      <c r="AJ8" s="171">
        <f>+COUNTIF(C8:AG8,"0")</f>
        <v>10</v>
      </c>
    </row>
    <row r="9" spans="1:62" ht="18.75" customHeight="1" x14ac:dyDescent="0.25">
      <c r="B9" s="3" t="s">
        <v>273</v>
      </c>
      <c r="C9" s="173">
        <v>2</v>
      </c>
      <c r="D9" s="173">
        <v>2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1">
        <f t="shared" ref="AH9:AH34" si="1">+COUNTIF(C9:AG9,"&gt;1")</f>
        <v>2</v>
      </c>
      <c r="AI9" s="171">
        <f t="shared" ref="AI9:AI34" si="2">+COUNTIF(C9:AG9,"&lt;2")-(COUNTIF(C9:AG9,"0"))</f>
        <v>0</v>
      </c>
      <c r="AJ9" s="176">
        <f t="shared" ref="AJ9:AJ34" si="3">+COUNTIF(C9:AG9,"0")</f>
        <v>0</v>
      </c>
    </row>
    <row r="10" spans="1:62" ht="18.75" customHeight="1" x14ac:dyDescent="0.25">
      <c r="B10" s="3" t="s">
        <v>260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1">
        <f t="shared" si="1"/>
        <v>0</v>
      </c>
      <c r="AI10" s="171">
        <f t="shared" si="2"/>
        <v>0</v>
      </c>
      <c r="AJ10" s="176">
        <f t="shared" si="3"/>
        <v>0</v>
      </c>
    </row>
    <row r="11" spans="1:62" ht="18.75" customHeight="1" x14ac:dyDescent="0.25">
      <c r="B11" s="3" t="s">
        <v>261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1">
        <f t="shared" si="1"/>
        <v>0</v>
      </c>
      <c r="AI11" s="171">
        <f t="shared" si="2"/>
        <v>0</v>
      </c>
      <c r="AJ11" s="176">
        <f t="shared" si="3"/>
        <v>0</v>
      </c>
    </row>
    <row r="12" spans="1:62" ht="18.75" customHeight="1" x14ac:dyDescent="0.25">
      <c r="B12" s="3" t="s">
        <v>262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1">
        <f t="shared" si="1"/>
        <v>0</v>
      </c>
      <c r="AI12" s="171">
        <f t="shared" si="2"/>
        <v>0</v>
      </c>
      <c r="AJ12" s="176">
        <f t="shared" si="3"/>
        <v>0</v>
      </c>
    </row>
    <row r="13" spans="1:62" ht="18.75" customHeight="1" x14ac:dyDescent="0.25">
      <c r="B13" s="3" t="s">
        <v>263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1">
        <f t="shared" si="1"/>
        <v>0</v>
      </c>
      <c r="AI13" s="171">
        <f t="shared" si="2"/>
        <v>0</v>
      </c>
      <c r="AJ13" s="176">
        <f t="shared" si="3"/>
        <v>0</v>
      </c>
    </row>
    <row r="14" spans="1:62" ht="18.75" customHeight="1" x14ac:dyDescent="0.25">
      <c r="B14" s="3" t="s">
        <v>264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1">
        <f t="shared" si="1"/>
        <v>0</v>
      </c>
      <c r="AI14" s="171">
        <f t="shared" si="2"/>
        <v>0</v>
      </c>
      <c r="AJ14" s="176">
        <f t="shared" si="3"/>
        <v>0</v>
      </c>
    </row>
    <row r="15" spans="1:62" ht="18.75" customHeight="1" x14ac:dyDescent="0.25">
      <c r="B15" s="3" t="s">
        <v>265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1">
        <f t="shared" si="1"/>
        <v>0</v>
      </c>
      <c r="AI15" s="171">
        <f t="shared" si="2"/>
        <v>0</v>
      </c>
      <c r="AJ15" s="176">
        <f t="shared" si="3"/>
        <v>0</v>
      </c>
    </row>
    <row r="16" spans="1:62" ht="18.75" customHeight="1" x14ac:dyDescent="0.25">
      <c r="B16" s="3" t="s">
        <v>274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1">
        <f t="shared" si="1"/>
        <v>0</v>
      </c>
      <c r="AI16" s="171">
        <f t="shared" si="2"/>
        <v>0</v>
      </c>
      <c r="AJ16" s="176">
        <f t="shared" si="3"/>
        <v>0</v>
      </c>
    </row>
    <row r="17" spans="2:36" ht="18.75" customHeight="1" x14ac:dyDescent="0.25">
      <c r="B17" s="3" t="s">
        <v>275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1">
        <f t="shared" si="1"/>
        <v>0</v>
      </c>
      <c r="AI17" s="171">
        <f t="shared" si="2"/>
        <v>0</v>
      </c>
      <c r="AJ17" s="176">
        <f t="shared" si="3"/>
        <v>0</v>
      </c>
    </row>
    <row r="18" spans="2:36" ht="18.75" customHeight="1" x14ac:dyDescent="0.25">
      <c r="B18" s="3" t="s">
        <v>278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1">
        <f t="shared" si="1"/>
        <v>0</v>
      </c>
      <c r="AI18" s="171">
        <f t="shared" si="2"/>
        <v>0</v>
      </c>
      <c r="AJ18" s="176">
        <f t="shared" si="3"/>
        <v>0</v>
      </c>
    </row>
    <row r="19" spans="2:36" ht="18.75" customHeight="1" x14ac:dyDescent="0.25">
      <c r="B19" s="3" t="s">
        <v>279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1">
        <f t="shared" si="1"/>
        <v>0</v>
      </c>
      <c r="AI19" s="171">
        <f t="shared" si="2"/>
        <v>0</v>
      </c>
      <c r="AJ19" s="176">
        <f t="shared" si="3"/>
        <v>0</v>
      </c>
    </row>
    <row r="20" spans="2:36" ht="18.75" customHeight="1" x14ac:dyDescent="0.25">
      <c r="B20" s="3" t="s">
        <v>280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1">
        <f t="shared" si="1"/>
        <v>0</v>
      </c>
      <c r="AI20" s="171">
        <f t="shared" si="2"/>
        <v>0</v>
      </c>
      <c r="AJ20" s="176">
        <f t="shared" si="3"/>
        <v>0</v>
      </c>
    </row>
    <row r="21" spans="2:36" ht="18.75" customHeight="1" x14ac:dyDescent="0.25">
      <c r="B21" s="3" t="s">
        <v>256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1">
        <f t="shared" si="1"/>
        <v>0</v>
      </c>
      <c r="AI21" s="171">
        <f t="shared" si="2"/>
        <v>0</v>
      </c>
      <c r="AJ21" s="176">
        <f t="shared" si="3"/>
        <v>0</v>
      </c>
    </row>
    <row r="22" spans="2:36" ht="18.75" customHeight="1" x14ac:dyDescent="0.25">
      <c r="B22" s="3" t="s">
        <v>281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1">
        <f t="shared" si="1"/>
        <v>0</v>
      </c>
      <c r="AI22" s="171">
        <f t="shared" si="2"/>
        <v>0</v>
      </c>
      <c r="AJ22" s="176">
        <f t="shared" si="3"/>
        <v>0</v>
      </c>
    </row>
    <row r="23" spans="2:36" ht="18.75" customHeight="1" x14ac:dyDescent="0.25">
      <c r="B23" s="3" t="s">
        <v>282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1">
        <f t="shared" si="1"/>
        <v>0</v>
      </c>
      <c r="AI23" s="171">
        <f t="shared" si="2"/>
        <v>0</v>
      </c>
      <c r="AJ23" s="176">
        <f t="shared" si="3"/>
        <v>0</v>
      </c>
    </row>
    <row r="24" spans="2:36" ht="18.75" customHeight="1" x14ac:dyDescent="0.25">
      <c r="B24" s="3" t="s">
        <v>285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1">
        <f t="shared" si="1"/>
        <v>0</v>
      </c>
      <c r="AI24" s="171">
        <f t="shared" si="2"/>
        <v>0</v>
      </c>
      <c r="AJ24" s="176">
        <f t="shared" si="3"/>
        <v>0</v>
      </c>
    </row>
    <row r="25" spans="2:36" ht="18.75" customHeight="1" x14ac:dyDescent="0.25">
      <c r="B25" s="3" t="s">
        <v>286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1">
        <f t="shared" si="1"/>
        <v>0</v>
      </c>
      <c r="AI25" s="171">
        <f t="shared" si="2"/>
        <v>0</v>
      </c>
      <c r="AJ25" s="176">
        <f t="shared" si="3"/>
        <v>0</v>
      </c>
    </row>
    <row r="26" spans="2:36" ht="18.75" customHeight="1" x14ac:dyDescent="0.25">
      <c r="B26" s="3" t="s">
        <v>257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1">
        <f t="shared" si="1"/>
        <v>0</v>
      </c>
      <c r="AI26" s="171">
        <f t="shared" si="2"/>
        <v>0</v>
      </c>
      <c r="AJ26" s="176">
        <f t="shared" si="3"/>
        <v>0</v>
      </c>
    </row>
    <row r="27" spans="2:36" ht="18.75" customHeight="1" x14ac:dyDescent="0.25">
      <c r="B27" s="3" t="s">
        <v>287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1">
        <f t="shared" si="1"/>
        <v>0</v>
      </c>
      <c r="AI27" s="171">
        <f t="shared" si="2"/>
        <v>0</v>
      </c>
      <c r="AJ27" s="176">
        <f t="shared" si="3"/>
        <v>0</v>
      </c>
    </row>
    <row r="28" spans="2:36" ht="18.75" customHeight="1" x14ac:dyDescent="0.25">
      <c r="B28" s="3" t="s">
        <v>259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1">
        <f t="shared" si="1"/>
        <v>0</v>
      </c>
      <c r="AI28" s="171">
        <f t="shared" si="2"/>
        <v>0</v>
      </c>
      <c r="AJ28" s="176">
        <f t="shared" si="3"/>
        <v>0</v>
      </c>
    </row>
    <row r="29" spans="2:36" ht="18.75" customHeight="1" x14ac:dyDescent="0.25">
      <c r="B29" s="3" t="s">
        <v>288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1">
        <f t="shared" si="1"/>
        <v>0</v>
      </c>
      <c r="AI29" s="171">
        <f t="shared" si="2"/>
        <v>0</v>
      </c>
      <c r="AJ29" s="176">
        <f t="shared" si="3"/>
        <v>0</v>
      </c>
    </row>
    <row r="30" spans="2:36" ht="18.75" customHeight="1" x14ac:dyDescent="0.25">
      <c r="B30" s="3" t="s">
        <v>289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1">
        <f t="shared" si="1"/>
        <v>0</v>
      </c>
      <c r="AI30" s="171">
        <f t="shared" si="2"/>
        <v>0</v>
      </c>
      <c r="AJ30" s="176">
        <f t="shared" si="3"/>
        <v>0</v>
      </c>
    </row>
    <row r="31" spans="2:36" ht="18.75" customHeight="1" x14ac:dyDescent="0.25">
      <c r="B31" s="3" t="s">
        <v>258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1">
        <f t="shared" si="1"/>
        <v>0</v>
      </c>
      <c r="AI31" s="171">
        <f t="shared" si="2"/>
        <v>0</v>
      </c>
      <c r="AJ31" s="176">
        <f t="shared" si="3"/>
        <v>0</v>
      </c>
    </row>
    <row r="32" spans="2:36" ht="18.75" customHeight="1" x14ac:dyDescent="0.25">
      <c r="B32" s="3" t="s">
        <v>290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1">
        <f t="shared" si="1"/>
        <v>0</v>
      </c>
      <c r="AI32" s="171">
        <f t="shared" si="2"/>
        <v>0</v>
      </c>
      <c r="AJ32" s="176">
        <f t="shared" si="3"/>
        <v>0</v>
      </c>
    </row>
    <row r="33" spans="2:36" ht="18.75" customHeight="1" x14ac:dyDescent="0.25">
      <c r="B33" s="3" t="s">
        <v>291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1">
        <f t="shared" si="1"/>
        <v>0</v>
      </c>
      <c r="AI33" s="171">
        <f t="shared" si="2"/>
        <v>0</v>
      </c>
      <c r="AJ33" s="176">
        <f t="shared" si="3"/>
        <v>0</v>
      </c>
    </row>
    <row r="34" spans="2:36" ht="18.75" customHeight="1" x14ac:dyDescent="0.25">
      <c r="B34" s="3" t="s">
        <v>292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1">
        <f t="shared" si="1"/>
        <v>0</v>
      </c>
      <c r="AI34" s="171">
        <f t="shared" si="2"/>
        <v>0</v>
      </c>
      <c r="AJ34" s="176">
        <f t="shared" si="3"/>
        <v>0</v>
      </c>
    </row>
    <row r="35" spans="2:36" s="178" customFormat="1" x14ac:dyDescent="0.25"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2"/>
      <c r="AI35" s="182"/>
      <c r="AJ35" s="182"/>
    </row>
    <row r="36" spans="2:36" s="178" customFormat="1" x14ac:dyDescent="0.25">
      <c r="B36" s="229" t="s">
        <v>316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</row>
    <row r="37" spans="2:36" s="178" customFormat="1" x14ac:dyDescent="0.25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</row>
    <row r="38" spans="2:36" s="178" customFormat="1" ht="90" x14ac:dyDescent="0.25">
      <c r="B38" s="200" t="s">
        <v>300</v>
      </c>
      <c r="C38" s="200">
        <v>1</v>
      </c>
      <c r="D38" s="200">
        <v>2</v>
      </c>
      <c r="E38" s="201">
        <f>+D38+1</f>
        <v>3</v>
      </c>
      <c r="F38" s="201">
        <f t="shared" ref="F38" si="4">+E38+1</f>
        <v>4</v>
      </c>
      <c r="G38" s="201">
        <f t="shared" ref="G38" si="5">+F38+1</f>
        <v>5</v>
      </c>
      <c r="H38" s="201">
        <f t="shared" ref="H38" si="6">+G38+1</f>
        <v>6</v>
      </c>
      <c r="I38" s="201">
        <f t="shared" ref="I38" si="7">+H38+1</f>
        <v>7</v>
      </c>
      <c r="J38" s="201">
        <f t="shared" ref="J38" si="8">+I38+1</f>
        <v>8</v>
      </c>
      <c r="K38" s="201">
        <f t="shared" ref="K38" si="9">+J38+1</f>
        <v>9</v>
      </c>
      <c r="L38" s="201">
        <f t="shared" ref="L38" si="10">+K38+1</f>
        <v>10</v>
      </c>
      <c r="M38" s="201">
        <f t="shared" ref="M38" si="11">+L38+1</f>
        <v>11</v>
      </c>
      <c r="N38" s="201">
        <f t="shared" ref="N38" si="12">+M38+1</f>
        <v>12</v>
      </c>
      <c r="O38" s="201">
        <f t="shared" ref="O38" si="13">+N38+1</f>
        <v>13</v>
      </c>
      <c r="P38" s="201">
        <f t="shared" ref="P38" si="14">+O38+1</f>
        <v>14</v>
      </c>
      <c r="Q38" s="201">
        <f t="shared" ref="Q38" si="15">+P38+1</f>
        <v>15</v>
      </c>
      <c r="R38" s="201">
        <f t="shared" ref="R38" si="16">+Q38+1</f>
        <v>16</v>
      </c>
      <c r="S38" s="201">
        <f>+R38+1</f>
        <v>17</v>
      </c>
      <c r="T38" s="201">
        <f t="shared" ref="T38" si="17">+S38+1</f>
        <v>18</v>
      </c>
      <c r="U38" s="201">
        <f t="shared" ref="U38" si="18">+T38+1</f>
        <v>19</v>
      </c>
      <c r="V38" s="201">
        <f t="shared" ref="V38" si="19">+U38+1</f>
        <v>20</v>
      </c>
      <c r="W38" s="201">
        <f t="shared" ref="W38" si="20">+V38+1</f>
        <v>21</v>
      </c>
      <c r="X38" s="201">
        <f t="shared" ref="X38" si="21">+W38+1</f>
        <v>22</v>
      </c>
      <c r="Y38" s="201">
        <f t="shared" ref="Y38" si="22">+X38+1</f>
        <v>23</v>
      </c>
      <c r="Z38" s="201">
        <f t="shared" ref="Z38" si="23">+Y38+1</f>
        <v>24</v>
      </c>
      <c r="AA38" s="201">
        <f t="shared" ref="AA38" si="24">+Z38+1</f>
        <v>25</v>
      </c>
      <c r="AB38" s="201">
        <f>+AA38+1</f>
        <v>26</v>
      </c>
      <c r="AC38" s="201">
        <f t="shared" ref="AC38" si="25">+AB38+1</f>
        <v>27</v>
      </c>
      <c r="AD38" s="201">
        <f t="shared" ref="AD38" si="26">+AC38+1</f>
        <v>28</v>
      </c>
      <c r="AE38" s="201">
        <f>+AD38+1</f>
        <v>29</v>
      </c>
      <c r="AF38" s="201">
        <f t="shared" ref="AF38" si="27">+AE38+1</f>
        <v>30</v>
      </c>
      <c r="AG38" s="201">
        <f t="shared" ref="AG38" si="28">+AF38+1</f>
        <v>31</v>
      </c>
      <c r="AH38" s="186" t="s">
        <v>319</v>
      </c>
      <c r="AI38" s="186" t="s">
        <v>320</v>
      </c>
      <c r="AJ38" s="186" t="s">
        <v>323</v>
      </c>
    </row>
    <row r="39" spans="2:36" s="178" customFormat="1" x14ac:dyDescent="0.25">
      <c r="B39" s="3" t="s">
        <v>272</v>
      </c>
      <c r="C39" s="184">
        <f>IF(C8&gt;=2,8,IF(C8=0,0,IF(C8&lt;=1,4)))</f>
        <v>8</v>
      </c>
      <c r="D39" s="184">
        <f t="shared" ref="D39:AG39" si="29">IF(D8&gt;=2,8,IF(D8=0,0,IF(D8&lt;=1,4)))</f>
        <v>4</v>
      </c>
      <c r="E39" s="184">
        <f t="shared" si="29"/>
        <v>0</v>
      </c>
      <c r="F39" s="184">
        <f t="shared" si="29"/>
        <v>8</v>
      </c>
      <c r="G39" s="184">
        <f t="shared" si="29"/>
        <v>4</v>
      </c>
      <c r="H39" s="184">
        <f t="shared" si="29"/>
        <v>0</v>
      </c>
      <c r="I39" s="184">
        <f t="shared" si="29"/>
        <v>8</v>
      </c>
      <c r="J39" s="184">
        <f t="shared" si="29"/>
        <v>4</v>
      </c>
      <c r="K39" s="184">
        <f t="shared" si="29"/>
        <v>0</v>
      </c>
      <c r="L39" s="184">
        <f t="shared" si="29"/>
        <v>8</v>
      </c>
      <c r="M39" s="184">
        <f t="shared" si="29"/>
        <v>4</v>
      </c>
      <c r="N39" s="184">
        <f t="shared" si="29"/>
        <v>0</v>
      </c>
      <c r="O39" s="184">
        <f t="shared" si="29"/>
        <v>8</v>
      </c>
      <c r="P39" s="184">
        <f t="shared" si="29"/>
        <v>4</v>
      </c>
      <c r="Q39" s="184">
        <f t="shared" si="29"/>
        <v>0</v>
      </c>
      <c r="R39" s="184">
        <f t="shared" si="29"/>
        <v>8</v>
      </c>
      <c r="S39" s="184">
        <f t="shared" si="29"/>
        <v>4</v>
      </c>
      <c r="T39" s="184">
        <f t="shared" si="29"/>
        <v>0</v>
      </c>
      <c r="U39" s="184">
        <f t="shared" si="29"/>
        <v>8</v>
      </c>
      <c r="V39" s="184">
        <f t="shared" si="29"/>
        <v>4</v>
      </c>
      <c r="W39" s="184">
        <f t="shared" si="29"/>
        <v>0</v>
      </c>
      <c r="X39" s="184">
        <f t="shared" si="29"/>
        <v>8</v>
      </c>
      <c r="Y39" s="184">
        <f t="shared" si="29"/>
        <v>4</v>
      </c>
      <c r="Z39" s="184">
        <f t="shared" si="29"/>
        <v>0</v>
      </c>
      <c r="AA39" s="184">
        <f t="shared" si="29"/>
        <v>8</v>
      </c>
      <c r="AB39" s="184">
        <f t="shared" si="29"/>
        <v>4</v>
      </c>
      <c r="AC39" s="184">
        <f t="shared" si="29"/>
        <v>0</v>
      </c>
      <c r="AD39" s="184">
        <f t="shared" si="29"/>
        <v>8</v>
      </c>
      <c r="AE39" s="184">
        <f t="shared" si="29"/>
        <v>4</v>
      </c>
      <c r="AF39" s="184">
        <f t="shared" si="29"/>
        <v>0</v>
      </c>
      <c r="AG39" s="184">
        <f t="shared" si="29"/>
        <v>0</v>
      </c>
      <c r="AH39" s="188">
        <f>+COUNTIF(C39:AG39,"&gt;4")*8</f>
        <v>80</v>
      </c>
      <c r="AI39" s="188">
        <f>+(COUNTIF(C39:AG39,"&lt;8")-(COUNTIF(C39:AG39,"0")))*4</f>
        <v>40</v>
      </c>
      <c r="AJ39" s="188">
        <f>+COUNTIF(D39:AH39,"0")</f>
        <v>11</v>
      </c>
    </row>
    <row r="40" spans="2:36" s="178" customFormat="1" x14ac:dyDescent="0.25">
      <c r="B40" s="3" t="s">
        <v>273</v>
      </c>
      <c r="C40" s="184">
        <f t="shared" ref="C40:AG40" si="30">IF(C9&gt;=2,8,IF(C9=0,0,IF(C9&lt;=1,4)))</f>
        <v>8</v>
      </c>
      <c r="D40" s="184">
        <f t="shared" si="30"/>
        <v>8</v>
      </c>
      <c r="E40" s="184">
        <f t="shared" si="30"/>
        <v>0</v>
      </c>
      <c r="F40" s="184">
        <f t="shared" si="30"/>
        <v>0</v>
      </c>
      <c r="G40" s="184">
        <f t="shared" si="30"/>
        <v>0</v>
      </c>
      <c r="H40" s="184">
        <f t="shared" si="30"/>
        <v>0</v>
      </c>
      <c r="I40" s="184">
        <f t="shared" si="30"/>
        <v>0</v>
      </c>
      <c r="J40" s="184">
        <f t="shared" si="30"/>
        <v>0</v>
      </c>
      <c r="K40" s="184">
        <f t="shared" si="30"/>
        <v>0</v>
      </c>
      <c r="L40" s="184">
        <f t="shared" si="30"/>
        <v>0</v>
      </c>
      <c r="M40" s="184">
        <f t="shared" si="30"/>
        <v>0</v>
      </c>
      <c r="N40" s="184">
        <f t="shared" si="30"/>
        <v>0</v>
      </c>
      <c r="O40" s="184">
        <f t="shared" si="30"/>
        <v>0</v>
      </c>
      <c r="P40" s="184">
        <f t="shared" si="30"/>
        <v>0</v>
      </c>
      <c r="Q40" s="184">
        <f t="shared" si="30"/>
        <v>0</v>
      </c>
      <c r="R40" s="184">
        <f t="shared" si="30"/>
        <v>0</v>
      </c>
      <c r="S40" s="184">
        <f t="shared" si="30"/>
        <v>0</v>
      </c>
      <c r="T40" s="184">
        <f t="shared" si="30"/>
        <v>0</v>
      </c>
      <c r="U40" s="184">
        <f t="shared" si="30"/>
        <v>0</v>
      </c>
      <c r="V40" s="184">
        <f t="shared" si="30"/>
        <v>0</v>
      </c>
      <c r="W40" s="184">
        <f t="shared" si="30"/>
        <v>0</v>
      </c>
      <c r="X40" s="184">
        <f t="shared" si="30"/>
        <v>0</v>
      </c>
      <c r="Y40" s="184">
        <f t="shared" si="30"/>
        <v>0</v>
      </c>
      <c r="Z40" s="184">
        <f t="shared" si="30"/>
        <v>0</v>
      </c>
      <c r="AA40" s="184">
        <f t="shared" si="30"/>
        <v>0</v>
      </c>
      <c r="AB40" s="184">
        <f t="shared" si="30"/>
        <v>0</v>
      </c>
      <c r="AC40" s="184">
        <f t="shared" si="30"/>
        <v>0</v>
      </c>
      <c r="AD40" s="184">
        <f t="shared" si="30"/>
        <v>0</v>
      </c>
      <c r="AE40" s="184">
        <f t="shared" si="30"/>
        <v>0</v>
      </c>
      <c r="AF40" s="184">
        <f t="shared" si="30"/>
        <v>0</v>
      </c>
      <c r="AG40" s="184">
        <f t="shared" si="30"/>
        <v>0</v>
      </c>
      <c r="AH40" s="188">
        <f t="shared" ref="AH40:AH65" si="31">+COUNTIF(C40:AG40,"&gt;4")*8</f>
        <v>16</v>
      </c>
      <c r="AI40" s="188">
        <f t="shared" ref="AI40:AI65" si="32">+(COUNTIF(C40:AG40,"&lt;8")-(COUNTIF(C40:AG40,"0")))*4</f>
        <v>0</v>
      </c>
      <c r="AJ40" s="188">
        <f t="shared" ref="AJ40:AJ65" si="33">+COUNTIF(D40:AH40,"0")</f>
        <v>29</v>
      </c>
    </row>
    <row r="41" spans="2:36" s="178" customFormat="1" x14ac:dyDescent="0.25">
      <c r="B41" s="3" t="s">
        <v>260</v>
      </c>
      <c r="C41" s="184">
        <f t="shared" ref="C41:AG41" si="34">IF(C10&gt;=2,8,IF(C10=0,0,IF(C10&lt;=1,4)))</f>
        <v>0</v>
      </c>
      <c r="D41" s="184">
        <f t="shared" si="34"/>
        <v>0</v>
      </c>
      <c r="E41" s="184">
        <f t="shared" si="34"/>
        <v>0</v>
      </c>
      <c r="F41" s="184">
        <f t="shared" si="34"/>
        <v>0</v>
      </c>
      <c r="G41" s="184">
        <f t="shared" si="34"/>
        <v>0</v>
      </c>
      <c r="H41" s="184">
        <f t="shared" si="34"/>
        <v>0</v>
      </c>
      <c r="I41" s="184">
        <f t="shared" si="34"/>
        <v>0</v>
      </c>
      <c r="J41" s="184">
        <f t="shared" si="34"/>
        <v>0</v>
      </c>
      <c r="K41" s="184">
        <f t="shared" si="34"/>
        <v>0</v>
      </c>
      <c r="L41" s="184">
        <f t="shared" si="34"/>
        <v>0</v>
      </c>
      <c r="M41" s="184">
        <f t="shared" si="34"/>
        <v>0</v>
      </c>
      <c r="N41" s="184">
        <f t="shared" si="34"/>
        <v>0</v>
      </c>
      <c r="O41" s="184">
        <f t="shared" si="34"/>
        <v>0</v>
      </c>
      <c r="P41" s="184">
        <f t="shared" si="34"/>
        <v>0</v>
      </c>
      <c r="Q41" s="184">
        <f t="shared" si="34"/>
        <v>0</v>
      </c>
      <c r="R41" s="184">
        <f t="shared" si="34"/>
        <v>0</v>
      </c>
      <c r="S41" s="184">
        <f t="shared" si="34"/>
        <v>0</v>
      </c>
      <c r="T41" s="184">
        <f t="shared" si="34"/>
        <v>0</v>
      </c>
      <c r="U41" s="184">
        <f t="shared" si="34"/>
        <v>0</v>
      </c>
      <c r="V41" s="184">
        <f t="shared" si="34"/>
        <v>0</v>
      </c>
      <c r="W41" s="184">
        <f t="shared" si="34"/>
        <v>0</v>
      </c>
      <c r="X41" s="184">
        <f t="shared" si="34"/>
        <v>0</v>
      </c>
      <c r="Y41" s="184">
        <f t="shared" si="34"/>
        <v>0</v>
      </c>
      <c r="Z41" s="184">
        <f t="shared" si="34"/>
        <v>0</v>
      </c>
      <c r="AA41" s="184">
        <f t="shared" si="34"/>
        <v>0</v>
      </c>
      <c r="AB41" s="184">
        <f t="shared" si="34"/>
        <v>0</v>
      </c>
      <c r="AC41" s="184">
        <f t="shared" si="34"/>
        <v>0</v>
      </c>
      <c r="AD41" s="184">
        <f t="shared" si="34"/>
        <v>0</v>
      </c>
      <c r="AE41" s="184">
        <f t="shared" si="34"/>
        <v>0</v>
      </c>
      <c r="AF41" s="184">
        <f t="shared" si="34"/>
        <v>0</v>
      </c>
      <c r="AG41" s="184">
        <f t="shared" si="34"/>
        <v>0</v>
      </c>
      <c r="AH41" s="188">
        <f t="shared" si="31"/>
        <v>0</v>
      </c>
      <c r="AI41" s="188">
        <f t="shared" si="32"/>
        <v>0</v>
      </c>
      <c r="AJ41" s="188">
        <f t="shared" si="33"/>
        <v>31</v>
      </c>
    </row>
    <row r="42" spans="2:36" s="178" customFormat="1" x14ac:dyDescent="0.25">
      <c r="B42" s="3" t="s">
        <v>261</v>
      </c>
      <c r="C42" s="184">
        <f t="shared" ref="C42:AG42" si="35">IF(C11&gt;=2,8,IF(C11=0,0,IF(C11&lt;=1,4)))</f>
        <v>0</v>
      </c>
      <c r="D42" s="184">
        <f t="shared" si="35"/>
        <v>0</v>
      </c>
      <c r="E42" s="184">
        <f t="shared" si="35"/>
        <v>0</v>
      </c>
      <c r="F42" s="184">
        <f t="shared" si="35"/>
        <v>0</v>
      </c>
      <c r="G42" s="184">
        <f t="shared" si="35"/>
        <v>0</v>
      </c>
      <c r="H42" s="184">
        <f t="shared" si="35"/>
        <v>0</v>
      </c>
      <c r="I42" s="184">
        <f t="shared" si="35"/>
        <v>0</v>
      </c>
      <c r="J42" s="184">
        <f t="shared" si="35"/>
        <v>0</v>
      </c>
      <c r="K42" s="184">
        <f t="shared" si="35"/>
        <v>0</v>
      </c>
      <c r="L42" s="184">
        <f t="shared" si="35"/>
        <v>0</v>
      </c>
      <c r="M42" s="184">
        <f t="shared" si="35"/>
        <v>0</v>
      </c>
      <c r="N42" s="184">
        <f t="shared" si="35"/>
        <v>0</v>
      </c>
      <c r="O42" s="184">
        <f t="shared" si="35"/>
        <v>0</v>
      </c>
      <c r="P42" s="184">
        <f t="shared" si="35"/>
        <v>0</v>
      </c>
      <c r="Q42" s="184">
        <f t="shared" si="35"/>
        <v>0</v>
      </c>
      <c r="R42" s="184">
        <f t="shared" si="35"/>
        <v>0</v>
      </c>
      <c r="S42" s="184">
        <f t="shared" si="35"/>
        <v>0</v>
      </c>
      <c r="T42" s="184">
        <f t="shared" si="35"/>
        <v>0</v>
      </c>
      <c r="U42" s="184">
        <f t="shared" si="35"/>
        <v>0</v>
      </c>
      <c r="V42" s="184">
        <f t="shared" si="35"/>
        <v>0</v>
      </c>
      <c r="W42" s="184">
        <f t="shared" si="35"/>
        <v>0</v>
      </c>
      <c r="X42" s="184">
        <f t="shared" si="35"/>
        <v>0</v>
      </c>
      <c r="Y42" s="184">
        <f t="shared" si="35"/>
        <v>0</v>
      </c>
      <c r="Z42" s="184">
        <f t="shared" si="35"/>
        <v>0</v>
      </c>
      <c r="AA42" s="184">
        <f t="shared" si="35"/>
        <v>0</v>
      </c>
      <c r="AB42" s="184">
        <f t="shared" si="35"/>
        <v>0</v>
      </c>
      <c r="AC42" s="184">
        <f t="shared" si="35"/>
        <v>0</v>
      </c>
      <c r="AD42" s="184">
        <f t="shared" si="35"/>
        <v>0</v>
      </c>
      <c r="AE42" s="184">
        <f t="shared" si="35"/>
        <v>0</v>
      </c>
      <c r="AF42" s="184">
        <f t="shared" si="35"/>
        <v>0</v>
      </c>
      <c r="AG42" s="184">
        <f t="shared" si="35"/>
        <v>0</v>
      </c>
      <c r="AH42" s="188">
        <f t="shared" si="31"/>
        <v>0</v>
      </c>
      <c r="AI42" s="188">
        <f t="shared" si="32"/>
        <v>0</v>
      </c>
      <c r="AJ42" s="188">
        <f t="shared" si="33"/>
        <v>31</v>
      </c>
    </row>
    <row r="43" spans="2:36" s="178" customFormat="1" x14ac:dyDescent="0.25">
      <c r="B43" s="3" t="s">
        <v>262</v>
      </c>
      <c r="C43" s="184">
        <f t="shared" ref="C43:AG43" si="36">IF(C12&gt;=2,8,IF(C12=0,0,IF(C12&lt;=1,4)))</f>
        <v>0</v>
      </c>
      <c r="D43" s="184">
        <f t="shared" si="36"/>
        <v>0</v>
      </c>
      <c r="E43" s="184">
        <f t="shared" si="36"/>
        <v>0</v>
      </c>
      <c r="F43" s="184">
        <f t="shared" si="36"/>
        <v>0</v>
      </c>
      <c r="G43" s="184">
        <f t="shared" si="36"/>
        <v>0</v>
      </c>
      <c r="H43" s="184">
        <f t="shared" si="36"/>
        <v>0</v>
      </c>
      <c r="I43" s="184">
        <f t="shared" si="36"/>
        <v>0</v>
      </c>
      <c r="J43" s="184">
        <f t="shared" si="36"/>
        <v>0</v>
      </c>
      <c r="K43" s="184">
        <f t="shared" si="36"/>
        <v>0</v>
      </c>
      <c r="L43" s="184">
        <f t="shared" si="36"/>
        <v>0</v>
      </c>
      <c r="M43" s="184">
        <f t="shared" si="36"/>
        <v>0</v>
      </c>
      <c r="N43" s="184">
        <f t="shared" si="36"/>
        <v>0</v>
      </c>
      <c r="O43" s="184">
        <f t="shared" si="36"/>
        <v>0</v>
      </c>
      <c r="P43" s="184">
        <f t="shared" si="36"/>
        <v>0</v>
      </c>
      <c r="Q43" s="184">
        <f t="shared" si="36"/>
        <v>0</v>
      </c>
      <c r="R43" s="184">
        <f t="shared" si="36"/>
        <v>0</v>
      </c>
      <c r="S43" s="184">
        <f t="shared" si="36"/>
        <v>0</v>
      </c>
      <c r="T43" s="184">
        <f t="shared" si="36"/>
        <v>0</v>
      </c>
      <c r="U43" s="184">
        <f t="shared" si="36"/>
        <v>0</v>
      </c>
      <c r="V43" s="184">
        <f t="shared" si="36"/>
        <v>0</v>
      </c>
      <c r="W43" s="184">
        <f t="shared" si="36"/>
        <v>0</v>
      </c>
      <c r="X43" s="184">
        <f t="shared" si="36"/>
        <v>0</v>
      </c>
      <c r="Y43" s="184">
        <f t="shared" si="36"/>
        <v>0</v>
      </c>
      <c r="Z43" s="184">
        <f t="shared" si="36"/>
        <v>0</v>
      </c>
      <c r="AA43" s="184">
        <f t="shared" si="36"/>
        <v>0</v>
      </c>
      <c r="AB43" s="184">
        <f t="shared" si="36"/>
        <v>0</v>
      </c>
      <c r="AC43" s="184">
        <f t="shared" si="36"/>
        <v>0</v>
      </c>
      <c r="AD43" s="184">
        <f t="shared" si="36"/>
        <v>0</v>
      </c>
      <c r="AE43" s="184">
        <f t="shared" si="36"/>
        <v>0</v>
      </c>
      <c r="AF43" s="184">
        <f t="shared" si="36"/>
        <v>0</v>
      </c>
      <c r="AG43" s="184">
        <f t="shared" si="36"/>
        <v>0</v>
      </c>
      <c r="AH43" s="188">
        <f t="shared" si="31"/>
        <v>0</v>
      </c>
      <c r="AI43" s="188">
        <f t="shared" si="32"/>
        <v>0</v>
      </c>
      <c r="AJ43" s="188">
        <f t="shared" si="33"/>
        <v>31</v>
      </c>
    </row>
    <row r="44" spans="2:36" s="178" customFormat="1" x14ac:dyDescent="0.25">
      <c r="B44" s="3" t="s">
        <v>263</v>
      </c>
      <c r="C44" s="184">
        <f t="shared" ref="C44:AG44" si="37">IF(C13&gt;=2,8,IF(C13=0,0,IF(C13&lt;=1,4)))</f>
        <v>0</v>
      </c>
      <c r="D44" s="184">
        <f t="shared" si="37"/>
        <v>0</v>
      </c>
      <c r="E44" s="184">
        <f t="shared" si="37"/>
        <v>0</v>
      </c>
      <c r="F44" s="184">
        <f t="shared" si="37"/>
        <v>0</v>
      </c>
      <c r="G44" s="184">
        <f t="shared" si="37"/>
        <v>0</v>
      </c>
      <c r="H44" s="184">
        <f t="shared" si="37"/>
        <v>0</v>
      </c>
      <c r="I44" s="184">
        <f t="shared" si="37"/>
        <v>0</v>
      </c>
      <c r="J44" s="184">
        <f t="shared" si="37"/>
        <v>0</v>
      </c>
      <c r="K44" s="184">
        <f t="shared" si="37"/>
        <v>0</v>
      </c>
      <c r="L44" s="184">
        <f t="shared" si="37"/>
        <v>0</v>
      </c>
      <c r="M44" s="184">
        <f t="shared" si="37"/>
        <v>0</v>
      </c>
      <c r="N44" s="184">
        <f t="shared" si="37"/>
        <v>0</v>
      </c>
      <c r="O44" s="184">
        <f t="shared" si="37"/>
        <v>0</v>
      </c>
      <c r="P44" s="184">
        <f t="shared" si="37"/>
        <v>0</v>
      </c>
      <c r="Q44" s="184">
        <f t="shared" si="37"/>
        <v>0</v>
      </c>
      <c r="R44" s="184">
        <f t="shared" si="37"/>
        <v>0</v>
      </c>
      <c r="S44" s="184">
        <f t="shared" si="37"/>
        <v>0</v>
      </c>
      <c r="T44" s="184">
        <f t="shared" si="37"/>
        <v>0</v>
      </c>
      <c r="U44" s="184">
        <f t="shared" si="37"/>
        <v>0</v>
      </c>
      <c r="V44" s="184">
        <f t="shared" si="37"/>
        <v>0</v>
      </c>
      <c r="W44" s="184">
        <f t="shared" si="37"/>
        <v>0</v>
      </c>
      <c r="X44" s="184">
        <f t="shared" si="37"/>
        <v>0</v>
      </c>
      <c r="Y44" s="184">
        <f t="shared" si="37"/>
        <v>0</v>
      </c>
      <c r="Z44" s="184">
        <f t="shared" si="37"/>
        <v>0</v>
      </c>
      <c r="AA44" s="184">
        <f t="shared" si="37"/>
        <v>0</v>
      </c>
      <c r="AB44" s="184">
        <f t="shared" si="37"/>
        <v>0</v>
      </c>
      <c r="AC44" s="184">
        <f t="shared" si="37"/>
        <v>0</v>
      </c>
      <c r="AD44" s="184">
        <f t="shared" si="37"/>
        <v>0</v>
      </c>
      <c r="AE44" s="184">
        <f t="shared" si="37"/>
        <v>0</v>
      </c>
      <c r="AF44" s="184">
        <f t="shared" si="37"/>
        <v>0</v>
      </c>
      <c r="AG44" s="184">
        <f t="shared" si="37"/>
        <v>0</v>
      </c>
      <c r="AH44" s="188">
        <f t="shared" si="31"/>
        <v>0</v>
      </c>
      <c r="AI44" s="188">
        <f t="shared" si="32"/>
        <v>0</v>
      </c>
      <c r="AJ44" s="188">
        <f t="shared" si="33"/>
        <v>31</v>
      </c>
    </row>
    <row r="45" spans="2:36" s="178" customFormat="1" x14ac:dyDescent="0.25">
      <c r="B45" s="3" t="s">
        <v>264</v>
      </c>
      <c r="C45" s="184">
        <f t="shared" ref="C45:AG45" si="38">IF(C14&gt;=2,8,IF(C14=0,0,IF(C14&lt;=1,4)))</f>
        <v>0</v>
      </c>
      <c r="D45" s="184">
        <f t="shared" si="38"/>
        <v>0</v>
      </c>
      <c r="E45" s="184">
        <f t="shared" si="38"/>
        <v>0</v>
      </c>
      <c r="F45" s="184">
        <f t="shared" si="38"/>
        <v>0</v>
      </c>
      <c r="G45" s="184">
        <f t="shared" si="38"/>
        <v>0</v>
      </c>
      <c r="H45" s="184">
        <f t="shared" si="38"/>
        <v>0</v>
      </c>
      <c r="I45" s="184">
        <f t="shared" si="38"/>
        <v>0</v>
      </c>
      <c r="J45" s="184">
        <f t="shared" si="38"/>
        <v>0</v>
      </c>
      <c r="K45" s="184">
        <f t="shared" si="38"/>
        <v>0</v>
      </c>
      <c r="L45" s="184">
        <f t="shared" si="38"/>
        <v>0</v>
      </c>
      <c r="M45" s="184">
        <f t="shared" si="38"/>
        <v>0</v>
      </c>
      <c r="N45" s="184">
        <f t="shared" si="38"/>
        <v>0</v>
      </c>
      <c r="O45" s="184">
        <f t="shared" si="38"/>
        <v>0</v>
      </c>
      <c r="P45" s="184">
        <f t="shared" si="38"/>
        <v>0</v>
      </c>
      <c r="Q45" s="184">
        <f t="shared" si="38"/>
        <v>0</v>
      </c>
      <c r="R45" s="184">
        <f t="shared" si="38"/>
        <v>0</v>
      </c>
      <c r="S45" s="184">
        <f t="shared" si="38"/>
        <v>0</v>
      </c>
      <c r="T45" s="184">
        <f t="shared" si="38"/>
        <v>0</v>
      </c>
      <c r="U45" s="184">
        <f t="shared" si="38"/>
        <v>0</v>
      </c>
      <c r="V45" s="184">
        <f t="shared" si="38"/>
        <v>0</v>
      </c>
      <c r="W45" s="184">
        <f t="shared" si="38"/>
        <v>0</v>
      </c>
      <c r="X45" s="184">
        <f t="shared" si="38"/>
        <v>0</v>
      </c>
      <c r="Y45" s="184">
        <f t="shared" si="38"/>
        <v>0</v>
      </c>
      <c r="Z45" s="184">
        <f t="shared" si="38"/>
        <v>0</v>
      </c>
      <c r="AA45" s="184">
        <f t="shared" si="38"/>
        <v>0</v>
      </c>
      <c r="AB45" s="184">
        <f t="shared" si="38"/>
        <v>0</v>
      </c>
      <c r="AC45" s="184">
        <f t="shared" si="38"/>
        <v>0</v>
      </c>
      <c r="AD45" s="184">
        <f t="shared" si="38"/>
        <v>0</v>
      </c>
      <c r="AE45" s="184">
        <f t="shared" si="38"/>
        <v>0</v>
      </c>
      <c r="AF45" s="184">
        <f t="shared" si="38"/>
        <v>0</v>
      </c>
      <c r="AG45" s="184">
        <f t="shared" si="38"/>
        <v>0</v>
      </c>
      <c r="AH45" s="188">
        <f t="shared" si="31"/>
        <v>0</v>
      </c>
      <c r="AI45" s="188">
        <f t="shared" si="32"/>
        <v>0</v>
      </c>
      <c r="AJ45" s="188">
        <f t="shared" si="33"/>
        <v>31</v>
      </c>
    </row>
    <row r="46" spans="2:36" s="178" customFormat="1" x14ac:dyDescent="0.25">
      <c r="B46" s="3" t="s">
        <v>265</v>
      </c>
      <c r="C46" s="184">
        <f t="shared" ref="C46:AG46" si="39">IF(C15&gt;=2,8,IF(C15=0,0,IF(C15&lt;=1,4)))</f>
        <v>0</v>
      </c>
      <c r="D46" s="184">
        <f t="shared" si="39"/>
        <v>0</v>
      </c>
      <c r="E46" s="184">
        <f t="shared" si="39"/>
        <v>0</v>
      </c>
      <c r="F46" s="184">
        <f t="shared" si="39"/>
        <v>0</v>
      </c>
      <c r="G46" s="184">
        <f t="shared" si="39"/>
        <v>0</v>
      </c>
      <c r="H46" s="184">
        <f t="shared" si="39"/>
        <v>0</v>
      </c>
      <c r="I46" s="184">
        <f t="shared" si="39"/>
        <v>0</v>
      </c>
      <c r="J46" s="184">
        <f t="shared" si="39"/>
        <v>0</v>
      </c>
      <c r="K46" s="184">
        <f t="shared" si="39"/>
        <v>0</v>
      </c>
      <c r="L46" s="184">
        <f t="shared" si="39"/>
        <v>0</v>
      </c>
      <c r="M46" s="184">
        <f t="shared" si="39"/>
        <v>0</v>
      </c>
      <c r="N46" s="184">
        <f t="shared" si="39"/>
        <v>0</v>
      </c>
      <c r="O46" s="184">
        <f t="shared" si="39"/>
        <v>0</v>
      </c>
      <c r="P46" s="184">
        <f t="shared" si="39"/>
        <v>0</v>
      </c>
      <c r="Q46" s="184">
        <f t="shared" si="39"/>
        <v>0</v>
      </c>
      <c r="R46" s="184">
        <f t="shared" si="39"/>
        <v>0</v>
      </c>
      <c r="S46" s="184">
        <f t="shared" si="39"/>
        <v>0</v>
      </c>
      <c r="T46" s="184">
        <f t="shared" si="39"/>
        <v>0</v>
      </c>
      <c r="U46" s="184">
        <f t="shared" si="39"/>
        <v>0</v>
      </c>
      <c r="V46" s="184">
        <f t="shared" si="39"/>
        <v>0</v>
      </c>
      <c r="W46" s="184">
        <f t="shared" si="39"/>
        <v>0</v>
      </c>
      <c r="X46" s="184">
        <f t="shared" si="39"/>
        <v>0</v>
      </c>
      <c r="Y46" s="184">
        <f t="shared" si="39"/>
        <v>0</v>
      </c>
      <c r="Z46" s="184">
        <f t="shared" si="39"/>
        <v>0</v>
      </c>
      <c r="AA46" s="184">
        <f t="shared" si="39"/>
        <v>0</v>
      </c>
      <c r="AB46" s="184">
        <f t="shared" si="39"/>
        <v>0</v>
      </c>
      <c r="AC46" s="184">
        <f t="shared" si="39"/>
        <v>0</v>
      </c>
      <c r="AD46" s="184">
        <f t="shared" si="39"/>
        <v>0</v>
      </c>
      <c r="AE46" s="184">
        <f t="shared" si="39"/>
        <v>0</v>
      </c>
      <c r="AF46" s="184">
        <f t="shared" si="39"/>
        <v>0</v>
      </c>
      <c r="AG46" s="184">
        <f t="shared" si="39"/>
        <v>0</v>
      </c>
      <c r="AH46" s="188">
        <f t="shared" si="31"/>
        <v>0</v>
      </c>
      <c r="AI46" s="188">
        <f t="shared" si="32"/>
        <v>0</v>
      </c>
      <c r="AJ46" s="188">
        <f t="shared" si="33"/>
        <v>31</v>
      </c>
    </row>
    <row r="47" spans="2:36" s="178" customFormat="1" x14ac:dyDescent="0.25">
      <c r="B47" s="3" t="s">
        <v>274</v>
      </c>
      <c r="C47" s="184">
        <f t="shared" ref="C47:AG47" si="40">IF(C16&gt;=2,8,IF(C16=0,0,IF(C16&lt;=1,4)))</f>
        <v>0</v>
      </c>
      <c r="D47" s="184">
        <f t="shared" si="40"/>
        <v>0</v>
      </c>
      <c r="E47" s="184">
        <f t="shared" si="40"/>
        <v>0</v>
      </c>
      <c r="F47" s="184">
        <f t="shared" si="40"/>
        <v>0</v>
      </c>
      <c r="G47" s="184">
        <f t="shared" si="40"/>
        <v>0</v>
      </c>
      <c r="H47" s="184">
        <f t="shared" si="40"/>
        <v>0</v>
      </c>
      <c r="I47" s="184">
        <f t="shared" si="40"/>
        <v>0</v>
      </c>
      <c r="J47" s="184">
        <f t="shared" si="40"/>
        <v>0</v>
      </c>
      <c r="K47" s="184">
        <f t="shared" si="40"/>
        <v>0</v>
      </c>
      <c r="L47" s="184">
        <f t="shared" si="40"/>
        <v>0</v>
      </c>
      <c r="M47" s="184">
        <f t="shared" si="40"/>
        <v>0</v>
      </c>
      <c r="N47" s="184">
        <f t="shared" si="40"/>
        <v>0</v>
      </c>
      <c r="O47" s="184">
        <f t="shared" si="40"/>
        <v>0</v>
      </c>
      <c r="P47" s="184">
        <f t="shared" si="40"/>
        <v>0</v>
      </c>
      <c r="Q47" s="184">
        <f t="shared" si="40"/>
        <v>0</v>
      </c>
      <c r="R47" s="184">
        <f t="shared" si="40"/>
        <v>0</v>
      </c>
      <c r="S47" s="184">
        <f t="shared" si="40"/>
        <v>0</v>
      </c>
      <c r="T47" s="184">
        <f t="shared" si="40"/>
        <v>0</v>
      </c>
      <c r="U47" s="184">
        <f t="shared" si="40"/>
        <v>0</v>
      </c>
      <c r="V47" s="184">
        <f t="shared" si="40"/>
        <v>0</v>
      </c>
      <c r="W47" s="184">
        <f t="shared" si="40"/>
        <v>0</v>
      </c>
      <c r="X47" s="184">
        <f t="shared" si="40"/>
        <v>0</v>
      </c>
      <c r="Y47" s="184">
        <f t="shared" si="40"/>
        <v>0</v>
      </c>
      <c r="Z47" s="184">
        <f t="shared" si="40"/>
        <v>0</v>
      </c>
      <c r="AA47" s="184">
        <f t="shared" si="40"/>
        <v>0</v>
      </c>
      <c r="AB47" s="184">
        <f t="shared" si="40"/>
        <v>0</v>
      </c>
      <c r="AC47" s="184">
        <f t="shared" si="40"/>
        <v>0</v>
      </c>
      <c r="AD47" s="184">
        <f t="shared" si="40"/>
        <v>0</v>
      </c>
      <c r="AE47" s="184">
        <f t="shared" si="40"/>
        <v>0</v>
      </c>
      <c r="AF47" s="184">
        <f t="shared" si="40"/>
        <v>0</v>
      </c>
      <c r="AG47" s="184">
        <f t="shared" si="40"/>
        <v>0</v>
      </c>
      <c r="AH47" s="188">
        <f t="shared" si="31"/>
        <v>0</v>
      </c>
      <c r="AI47" s="188">
        <f t="shared" si="32"/>
        <v>0</v>
      </c>
      <c r="AJ47" s="188">
        <f t="shared" si="33"/>
        <v>31</v>
      </c>
    </row>
    <row r="48" spans="2:36" s="178" customFormat="1" x14ac:dyDescent="0.25">
      <c r="B48" s="3" t="s">
        <v>275</v>
      </c>
      <c r="C48" s="184">
        <f t="shared" ref="C48:AG48" si="41">IF(C17&gt;=2,8,IF(C17=0,0,IF(C17&lt;=1,4)))</f>
        <v>0</v>
      </c>
      <c r="D48" s="184">
        <f t="shared" si="41"/>
        <v>0</v>
      </c>
      <c r="E48" s="184">
        <f t="shared" si="41"/>
        <v>0</v>
      </c>
      <c r="F48" s="184">
        <f t="shared" si="41"/>
        <v>0</v>
      </c>
      <c r="G48" s="184">
        <f t="shared" si="41"/>
        <v>0</v>
      </c>
      <c r="H48" s="184">
        <f t="shared" si="41"/>
        <v>0</v>
      </c>
      <c r="I48" s="184">
        <f t="shared" si="41"/>
        <v>0</v>
      </c>
      <c r="J48" s="184">
        <f t="shared" si="41"/>
        <v>0</v>
      </c>
      <c r="K48" s="184">
        <f t="shared" si="41"/>
        <v>0</v>
      </c>
      <c r="L48" s="184">
        <f t="shared" si="41"/>
        <v>0</v>
      </c>
      <c r="M48" s="184">
        <f t="shared" si="41"/>
        <v>0</v>
      </c>
      <c r="N48" s="184">
        <f t="shared" si="41"/>
        <v>0</v>
      </c>
      <c r="O48" s="184">
        <f t="shared" si="41"/>
        <v>0</v>
      </c>
      <c r="P48" s="184">
        <f t="shared" si="41"/>
        <v>0</v>
      </c>
      <c r="Q48" s="184">
        <f t="shared" si="41"/>
        <v>0</v>
      </c>
      <c r="R48" s="184">
        <f t="shared" si="41"/>
        <v>0</v>
      </c>
      <c r="S48" s="184">
        <f t="shared" si="41"/>
        <v>0</v>
      </c>
      <c r="T48" s="184">
        <f t="shared" si="41"/>
        <v>0</v>
      </c>
      <c r="U48" s="184">
        <f t="shared" si="41"/>
        <v>0</v>
      </c>
      <c r="V48" s="184">
        <f t="shared" si="41"/>
        <v>0</v>
      </c>
      <c r="W48" s="184">
        <f t="shared" si="41"/>
        <v>0</v>
      </c>
      <c r="X48" s="184">
        <f t="shared" si="41"/>
        <v>0</v>
      </c>
      <c r="Y48" s="184">
        <f t="shared" si="41"/>
        <v>0</v>
      </c>
      <c r="Z48" s="184">
        <f t="shared" si="41"/>
        <v>0</v>
      </c>
      <c r="AA48" s="184">
        <f t="shared" si="41"/>
        <v>0</v>
      </c>
      <c r="AB48" s="184">
        <f t="shared" si="41"/>
        <v>0</v>
      </c>
      <c r="AC48" s="184">
        <f t="shared" si="41"/>
        <v>0</v>
      </c>
      <c r="AD48" s="184">
        <f t="shared" si="41"/>
        <v>0</v>
      </c>
      <c r="AE48" s="184">
        <f t="shared" si="41"/>
        <v>0</v>
      </c>
      <c r="AF48" s="184">
        <f t="shared" si="41"/>
        <v>0</v>
      </c>
      <c r="AG48" s="184">
        <f t="shared" si="41"/>
        <v>0</v>
      </c>
      <c r="AH48" s="188">
        <f t="shared" si="31"/>
        <v>0</v>
      </c>
      <c r="AI48" s="188">
        <f t="shared" si="32"/>
        <v>0</v>
      </c>
      <c r="AJ48" s="188">
        <f t="shared" si="33"/>
        <v>31</v>
      </c>
    </row>
    <row r="49" spans="2:36" s="178" customFormat="1" x14ac:dyDescent="0.25">
      <c r="B49" s="3" t="s">
        <v>278</v>
      </c>
      <c r="C49" s="184">
        <f t="shared" ref="C49:AG49" si="42">IF(C18&gt;=2,8,IF(C18=0,0,IF(C18&lt;=1,4)))</f>
        <v>0</v>
      </c>
      <c r="D49" s="184">
        <f t="shared" si="42"/>
        <v>0</v>
      </c>
      <c r="E49" s="184">
        <f t="shared" si="42"/>
        <v>0</v>
      </c>
      <c r="F49" s="184">
        <f t="shared" si="42"/>
        <v>0</v>
      </c>
      <c r="G49" s="184">
        <f t="shared" si="42"/>
        <v>0</v>
      </c>
      <c r="H49" s="184">
        <f t="shared" si="42"/>
        <v>0</v>
      </c>
      <c r="I49" s="184">
        <f t="shared" si="42"/>
        <v>0</v>
      </c>
      <c r="J49" s="184">
        <f t="shared" si="42"/>
        <v>0</v>
      </c>
      <c r="K49" s="184">
        <f t="shared" si="42"/>
        <v>0</v>
      </c>
      <c r="L49" s="184">
        <f t="shared" si="42"/>
        <v>0</v>
      </c>
      <c r="M49" s="184">
        <f t="shared" si="42"/>
        <v>0</v>
      </c>
      <c r="N49" s="184">
        <f t="shared" si="42"/>
        <v>0</v>
      </c>
      <c r="O49" s="184">
        <f t="shared" si="42"/>
        <v>0</v>
      </c>
      <c r="P49" s="184">
        <f t="shared" si="42"/>
        <v>0</v>
      </c>
      <c r="Q49" s="184">
        <f t="shared" si="42"/>
        <v>0</v>
      </c>
      <c r="R49" s="184">
        <f t="shared" si="42"/>
        <v>0</v>
      </c>
      <c r="S49" s="184">
        <f t="shared" si="42"/>
        <v>0</v>
      </c>
      <c r="T49" s="184">
        <f t="shared" si="42"/>
        <v>0</v>
      </c>
      <c r="U49" s="184">
        <f t="shared" si="42"/>
        <v>0</v>
      </c>
      <c r="V49" s="184">
        <f t="shared" si="42"/>
        <v>0</v>
      </c>
      <c r="W49" s="184">
        <f t="shared" si="42"/>
        <v>0</v>
      </c>
      <c r="X49" s="184">
        <f t="shared" si="42"/>
        <v>0</v>
      </c>
      <c r="Y49" s="184">
        <f t="shared" si="42"/>
        <v>0</v>
      </c>
      <c r="Z49" s="184">
        <f t="shared" si="42"/>
        <v>0</v>
      </c>
      <c r="AA49" s="184">
        <f t="shared" si="42"/>
        <v>0</v>
      </c>
      <c r="AB49" s="184">
        <f t="shared" si="42"/>
        <v>0</v>
      </c>
      <c r="AC49" s="184">
        <f t="shared" si="42"/>
        <v>0</v>
      </c>
      <c r="AD49" s="184">
        <f t="shared" si="42"/>
        <v>0</v>
      </c>
      <c r="AE49" s="184">
        <f t="shared" si="42"/>
        <v>0</v>
      </c>
      <c r="AF49" s="184">
        <f t="shared" si="42"/>
        <v>0</v>
      </c>
      <c r="AG49" s="184">
        <f t="shared" si="42"/>
        <v>0</v>
      </c>
      <c r="AH49" s="188">
        <f t="shared" si="31"/>
        <v>0</v>
      </c>
      <c r="AI49" s="188">
        <f t="shared" si="32"/>
        <v>0</v>
      </c>
      <c r="AJ49" s="188">
        <f t="shared" si="33"/>
        <v>31</v>
      </c>
    </row>
    <row r="50" spans="2:36" s="178" customFormat="1" x14ac:dyDescent="0.25">
      <c r="B50" s="3" t="s">
        <v>279</v>
      </c>
      <c r="C50" s="184">
        <f t="shared" ref="C50:AG50" si="43">IF(C19&gt;=2,8,IF(C19=0,0,IF(C19&lt;=1,4)))</f>
        <v>0</v>
      </c>
      <c r="D50" s="184">
        <f t="shared" si="43"/>
        <v>0</v>
      </c>
      <c r="E50" s="184">
        <f t="shared" si="43"/>
        <v>0</v>
      </c>
      <c r="F50" s="184">
        <f t="shared" si="43"/>
        <v>0</v>
      </c>
      <c r="G50" s="184">
        <f t="shared" si="43"/>
        <v>0</v>
      </c>
      <c r="H50" s="184">
        <f t="shared" si="43"/>
        <v>0</v>
      </c>
      <c r="I50" s="184">
        <f t="shared" si="43"/>
        <v>0</v>
      </c>
      <c r="J50" s="184">
        <f t="shared" si="43"/>
        <v>0</v>
      </c>
      <c r="K50" s="184">
        <f t="shared" si="43"/>
        <v>0</v>
      </c>
      <c r="L50" s="184">
        <f t="shared" si="43"/>
        <v>0</v>
      </c>
      <c r="M50" s="184">
        <f t="shared" si="43"/>
        <v>0</v>
      </c>
      <c r="N50" s="184">
        <f t="shared" si="43"/>
        <v>0</v>
      </c>
      <c r="O50" s="184">
        <f t="shared" si="43"/>
        <v>0</v>
      </c>
      <c r="P50" s="184">
        <f t="shared" si="43"/>
        <v>0</v>
      </c>
      <c r="Q50" s="184">
        <f t="shared" si="43"/>
        <v>0</v>
      </c>
      <c r="R50" s="184">
        <f t="shared" si="43"/>
        <v>0</v>
      </c>
      <c r="S50" s="184">
        <f t="shared" si="43"/>
        <v>0</v>
      </c>
      <c r="T50" s="184">
        <f t="shared" si="43"/>
        <v>0</v>
      </c>
      <c r="U50" s="184">
        <f t="shared" si="43"/>
        <v>0</v>
      </c>
      <c r="V50" s="184">
        <f t="shared" si="43"/>
        <v>0</v>
      </c>
      <c r="W50" s="184">
        <f t="shared" si="43"/>
        <v>0</v>
      </c>
      <c r="X50" s="184">
        <f t="shared" si="43"/>
        <v>0</v>
      </c>
      <c r="Y50" s="184">
        <f t="shared" si="43"/>
        <v>0</v>
      </c>
      <c r="Z50" s="184">
        <f t="shared" si="43"/>
        <v>0</v>
      </c>
      <c r="AA50" s="184">
        <f t="shared" si="43"/>
        <v>0</v>
      </c>
      <c r="AB50" s="184">
        <f t="shared" si="43"/>
        <v>0</v>
      </c>
      <c r="AC50" s="184">
        <f t="shared" si="43"/>
        <v>0</v>
      </c>
      <c r="AD50" s="184">
        <f t="shared" si="43"/>
        <v>0</v>
      </c>
      <c r="AE50" s="184">
        <f t="shared" si="43"/>
        <v>0</v>
      </c>
      <c r="AF50" s="184">
        <f t="shared" si="43"/>
        <v>0</v>
      </c>
      <c r="AG50" s="184">
        <f t="shared" si="43"/>
        <v>0</v>
      </c>
      <c r="AH50" s="188">
        <f t="shared" si="31"/>
        <v>0</v>
      </c>
      <c r="AI50" s="188">
        <f t="shared" si="32"/>
        <v>0</v>
      </c>
      <c r="AJ50" s="188">
        <f t="shared" si="33"/>
        <v>31</v>
      </c>
    </row>
    <row r="51" spans="2:36" s="178" customFormat="1" x14ac:dyDescent="0.25">
      <c r="B51" s="3" t="s">
        <v>280</v>
      </c>
      <c r="C51" s="184">
        <f t="shared" ref="C51:AG51" si="44">IF(C20&gt;=2,8,IF(C20=0,0,IF(C20&lt;=1,4)))</f>
        <v>0</v>
      </c>
      <c r="D51" s="184">
        <f t="shared" si="44"/>
        <v>0</v>
      </c>
      <c r="E51" s="184">
        <f t="shared" si="44"/>
        <v>0</v>
      </c>
      <c r="F51" s="184">
        <f t="shared" si="44"/>
        <v>0</v>
      </c>
      <c r="G51" s="184">
        <f t="shared" si="44"/>
        <v>0</v>
      </c>
      <c r="H51" s="184">
        <f t="shared" si="44"/>
        <v>0</v>
      </c>
      <c r="I51" s="184">
        <f t="shared" si="44"/>
        <v>0</v>
      </c>
      <c r="J51" s="184">
        <f t="shared" si="44"/>
        <v>0</v>
      </c>
      <c r="K51" s="184">
        <f t="shared" si="44"/>
        <v>0</v>
      </c>
      <c r="L51" s="184">
        <f t="shared" si="44"/>
        <v>0</v>
      </c>
      <c r="M51" s="184">
        <f t="shared" si="44"/>
        <v>0</v>
      </c>
      <c r="N51" s="184">
        <f t="shared" si="44"/>
        <v>0</v>
      </c>
      <c r="O51" s="184">
        <f t="shared" si="44"/>
        <v>0</v>
      </c>
      <c r="P51" s="184">
        <f t="shared" si="44"/>
        <v>0</v>
      </c>
      <c r="Q51" s="184">
        <f t="shared" si="44"/>
        <v>0</v>
      </c>
      <c r="R51" s="184">
        <f t="shared" si="44"/>
        <v>0</v>
      </c>
      <c r="S51" s="184">
        <f t="shared" si="44"/>
        <v>0</v>
      </c>
      <c r="T51" s="184">
        <f t="shared" si="44"/>
        <v>0</v>
      </c>
      <c r="U51" s="184">
        <f t="shared" si="44"/>
        <v>0</v>
      </c>
      <c r="V51" s="184">
        <f t="shared" si="44"/>
        <v>0</v>
      </c>
      <c r="W51" s="184">
        <f t="shared" si="44"/>
        <v>0</v>
      </c>
      <c r="X51" s="184">
        <f t="shared" si="44"/>
        <v>0</v>
      </c>
      <c r="Y51" s="184">
        <f t="shared" si="44"/>
        <v>0</v>
      </c>
      <c r="Z51" s="184">
        <f t="shared" si="44"/>
        <v>0</v>
      </c>
      <c r="AA51" s="184">
        <f t="shared" si="44"/>
        <v>0</v>
      </c>
      <c r="AB51" s="184">
        <f t="shared" si="44"/>
        <v>0</v>
      </c>
      <c r="AC51" s="184">
        <f t="shared" si="44"/>
        <v>0</v>
      </c>
      <c r="AD51" s="184">
        <f t="shared" si="44"/>
        <v>0</v>
      </c>
      <c r="AE51" s="184">
        <f t="shared" si="44"/>
        <v>0</v>
      </c>
      <c r="AF51" s="184">
        <f t="shared" si="44"/>
        <v>0</v>
      </c>
      <c r="AG51" s="184">
        <f t="shared" si="44"/>
        <v>0</v>
      </c>
      <c r="AH51" s="188">
        <f t="shared" si="31"/>
        <v>0</v>
      </c>
      <c r="AI51" s="188">
        <f t="shared" si="32"/>
        <v>0</v>
      </c>
      <c r="AJ51" s="188">
        <f t="shared" si="33"/>
        <v>31</v>
      </c>
    </row>
    <row r="52" spans="2:36" s="178" customFormat="1" x14ac:dyDescent="0.25">
      <c r="B52" s="3" t="s">
        <v>256</v>
      </c>
      <c r="C52" s="184">
        <f t="shared" ref="C52:AG52" si="45">IF(C21&gt;=2,8,IF(C21=0,0,IF(C21&lt;=1,4)))</f>
        <v>0</v>
      </c>
      <c r="D52" s="184">
        <f t="shared" si="45"/>
        <v>0</v>
      </c>
      <c r="E52" s="184">
        <f t="shared" si="45"/>
        <v>0</v>
      </c>
      <c r="F52" s="184">
        <f t="shared" si="45"/>
        <v>0</v>
      </c>
      <c r="G52" s="184">
        <f t="shared" si="45"/>
        <v>0</v>
      </c>
      <c r="H52" s="184">
        <f t="shared" si="45"/>
        <v>0</v>
      </c>
      <c r="I52" s="184">
        <f t="shared" si="45"/>
        <v>0</v>
      </c>
      <c r="J52" s="184">
        <f t="shared" si="45"/>
        <v>0</v>
      </c>
      <c r="K52" s="184">
        <f t="shared" si="45"/>
        <v>0</v>
      </c>
      <c r="L52" s="184">
        <f t="shared" si="45"/>
        <v>0</v>
      </c>
      <c r="M52" s="184">
        <f t="shared" si="45"/>
        <v>0</v>
      </c>
      <c r="N52" s="184">
        <f t="shared" si="45"/>
        <v>0</v>
      </c>
      <c r="O52" s="184">
        <f t="shared" si="45"/>
        <v>0</v>
      </c>
      <c r="P52" s="184">
        <f t="shared" si="45"/>
        <v>0</v>
      </c>
      <c r="Q52" s="184">
        <f t="shared" si="45"/>
        <v>0</v>
      </c>
      <c r="R52" s="184">
        <f t="shared" si="45"/>
        <v>0</v>
      </c>
      <c r="S52" s="184">
        <f t="shared" si="45"/>
        <v>0</v>
      </c>
      <c r="T52" s="184">
        <f t="shared" si="45"/>
        <v>0</v>
      </c>
      <c r="U52" s="184">
        <f t="shared" si="45"/>
        <v>0</v>
      </c>
      <c r="V52" s="184">
        <f t="shared" si="45"/>
        <v>0</v>
      </c>
      <c r="W52" s="184">
        <f t="shared" si="45"/>
        <v>0</v>
      </c>
      <c r="X52" s="184">
        <f t="shared" si="45"/>
        <v>0</v>
      </c>
      <c r="Y52" s="184">
        <f t="shared" si="45"/>
        <v>0</v>
      </c>
      <c r="Z52" s="184">
        <f t="shared" si="45"/>
        <v>0</v>
      </c>
      <c r="AA52" s="184">
        <f t="shared" si="45"/>
        <v>0</v>
      </c>
      <c r="AB52" s="184">
        <f t="shared" si="45"/>
        <v>0</v>
      </c>
      <c r="AC52" s="184">
        <f t="shared" si="45"/>
        <v>0</v>
      </c>
      <c r="AD52" s="184">
        <f t="shared" si="45"/>
        <v>0</v>
      </c>
      <c r="AE52" s="184">
        <f t="shared" si="45"/>
        <v>0</v>
      </c>
      <c r="AF52" s="184">
        <f t="shared" si="45"/>
        <v>0</v>
      </c>
      <c r="AG52" s="184">
        <f t="shared" si="45"/>
        <v>0</v>
      </c>
      <c r="AH52" s="188">
        <f t="shared" si="31"/>
        <v>0</v>
      </c>
      <c r="AI52" s="188">
        <f t="shared" si="32"/>
        <v>0</v>
      </c>
      <c r="AJ52" s="188">
        <f t="shared" si="33"/>
        <v>31</v>
      </c>
    </row>
    <row r="53" spans="2:36" s="178" customFormat="1" x14ac:dyDescent="0.25">
      <c r="B53" s="3" t="s">
        <v>281</v>
      </c>
      <c r="C53" s="184">
        <f t="shared" ref="C53:AG53" si="46">IF(C22&gt;=2,8,IF(C22=0,0,IF(C22&lt;=1,4)))</f>
        <v>0</v>
      </c>
      <c r="D53" s="184">
        <f t="shared" si="46"/>
        <v>0</v>
      </c>
      <c r="E53" s="184">
        <f t="shared" si="46"/>
        <v>0</v>
      </c>
      <c r="F53" s="184">
        <f t="shared" si="46"/>
        <v>0</v>
      </c>
      <c r="G53" s="184">
        <f t="shared" si="46"/>
        <v>0</v>
      </c>
      <c r="H53" s="184">
        <f t="shared" si="46"/>
        <v>0</v>
      </c>
      <c r="I53" s="184">
        <f t="shared" si="46"/>
        <v>0</v>
      </c>
      <c r="J53" s="184">
        <f t="shared" si="46"/>
        <v>0</v>
      </c>
      <c r="K53" s="184">
        <f t="shared" si="46"/>
        <v>0</v>
      </c>
      <c r="L53" s="184">
        <f t="shared" si="46"/>
        <v>0</v>
      </c>
      <c r="M53" s="184">
        <f t="shared" si="46"/>
        <v>0</v>
      </c>
      <c r="N53" s="184">
        <f t="shared" si="46"/>
        <v>0</v>
      </c>
      <c r="O53" s="184">
        <f t="shared" si="46"/>
        <v>0</v>
      </c>
      <c r="P53" s="184">
        <f t="shared" si="46"/>
        <v>0</v>
      </c>
      <c r="Q53" s="184">
        <f t="shared" si="46"/>
        <v>0</v>
      </c>
      <c r="R53" s="184">
        <f t="shared" si="46"/>
        <v>0</v>
      </c>
      <c r="S53" s="184">
        <f t="shared" si="46"/>
        <v>0</v>
      </c>
      <c r="T53" s="184">
        <f t="shared" si="46"/>
        <v>0</v>
      </c>
      <c r="U53" s="184">
        <f t="shared" si="46"/>
        <v>0</v>
      </c>
      <c r="V53" s="184">
        <f t="shared" si="46"/>
        <v>0</v>
      </c>
      <c r="W53" s="184">
        <f t="shared" si="46"/>
        <v>0</v>
      </c>
      <c r="X53" s="184">
        <f t="shared" si="46"/>
        <v>0</v>
      </c>
      <c r="Y53" s="184">
        <f t="shared" si="46"/>
        <v>0</v>
      </c>
      <c r="Z53" s="184">
        <f t="shared" si="46"/>
        <v>0</v>
      </c>
      <c r="AA53" s="184">
        <f t="shared" si="46"/>
        <v>0</v>
      </c>
      <c r="AB53" s="184">
        <f t="shared" si="46"/>
        <v>0</v>
      </c>
      <c r="AC53" s="184">
        <f t="shared" si="46"/>
        <v>0</v>
      </c>
      <c r="AD53" s="184">
        <f t="shared" si="46"/>
        <v>0</v>
      </c>
      <c r="AE53" s="184">
        <f t="shared" si="46"/>
        <v>0</v>
      </c>
      <c r="AF53" s="184">
        <f t="shared" si="46"/>
        <v>0</v>
      </c>
      <c r="AG53" s="184">
        <f t="shared" si="46"/>
        <v>0</v>
      </c>
      <c r="AH53" s="188">
        <f t="shared" si="31"/>
        <v>0</v>
      </c>
      <c r="AI53" s="188">
        <f t="shared" si="32"/>
        <v>0</v>
      </c>
      <c r="AJ53" s="188">
        <f t="shared" si="33"/>
        <v>31</v>
      </c>
    </row>
    <row r="54" spans="2:36" s="178" customFormat="1" x14ac:dyDescent="0.25">
      <c r="B54" s="3" t="s">
        <v>282</v>
      </c>
      <c r="C54" s="184">
        <f t="shared" ref="C54:AG54" si="47">IF(C23&gt;=2,8,IF(C23=0,0,IF(C23&lt;=1,4)))</f>
        <v>0</v>
      </c>
      <c r="D54" s="184">
        <f t="shared" si="47"/>
        <v>0</v>
      </c>
      <c r="E54" s="184">
        <f t="shared" si="47"/>
        <v>0</v>
      </c>
      <c r="F54" s="184">
        <f t="shared" si="47"/>
        <v>0</v>
      </c>
      <c r="G54" s="184">
        <f t="shared" si="47"/>
        <v>0</v>
      </c>
      <c r="H54" s="184">
        <f t="shared" si="47"/>
        <v>0</v>
      </c>
      <c r="I54" s="184">
        <f t="shared" si="47"/>
        <v>0</v>
      </c>
      <c r="J54" s="184">
        <f t="shared" si="47"/>
        <v>0</v>
      </c>
      <c r="K54" s="184">
        <f t="shared" si="47"/>
        <v>0</v>
      </c>
      <c r="L54" s="184">
        <f t="shared" si="47"/>
        <v>0</v>
      </c>
      <c r="M54" s="184">
        <f t="shared" si="47"/>
        <v>0</v>
      </c>
      <c r="N54" s="184">
        <f t="shared" si="47"/>
        <v>0</v>
      </c>
      <c r="O54" s="184">
        <f t="shared" si="47"/>
        <v>0</v>
      </c>
      <c r="P54" s="184">
        <f t="shared" si="47"/>
        <v>0</v>
      </c>
      <c r="Q54" s="184">
        <f t="shared" si="47"/>
        <v>0</v>
      </c>
      <c r="R54" s="184">
        <f t="shared" si="47"/>
        <v>0</v>
      </c>
      <c r="S54" s="184">
        <f t="shared" si="47"/>
        <v>0</v>
      </c>
      <c r="T54" s="184">
        <f t="shared" si="47"/>
        <v>0</v>
      </c>
      <c r="U54" s="184">
        <f t="shared" si="47"/>
        <v>0</v>
      </c>
      <c r="V54" s="184">
        <f t="shared" si="47"/>
        <v>0</v>
      </c>
      <c r="W54" s="184">
        <f t="shared" si="47"/>
        <v>0</v>
      </c>
      <c r="X54" s="184">
        <f t="shared" si="47"/>
        <v>0</v>
      </c>
      <c r="Y54" s="184">
        <f t="shared" si="47"/>
        <v>0</v>
      </c>
      <c r="Z54" s="184">
        <f t="shared" si="47"/>
        <v>0</v>
      </c>
      <c r="AA54" s="184">
        <f t="shared" si="47"/>
        <v>0</v>
      </c>
      <c r="AB54" s="184">
        <f t="shared" si="47"/>
        <v>0</v>
      </c>
      <c r="AC54" s="184">
        <f t="shared" si="47"/>
        <v>0</v>
      </c>
      <c r="AD54" s="184">
        <f t="shared" si="47"/>
        <v>0</v>
      </c>
      <c r="AE54" s="184">
        <f t="shared" si="47"/>
        <v>0</v>
      </c>
      <c r="AF54" s="184">
        <f t="shared" si="47"/>
        <v>0</v>
      </c>
      <c r="AG54" s="184">
        <f t="shared" si="47"/>
        <v>0</v>
      </c>
      <c r="AH54" s="188">
        <f t="shared" si="31"/>
        <v>0</v>
      </c>
      <c r="AI54" s="188">
        <f t="shared" si="32"/>
        <v>0</v>
      </c>
      <c r="AJ54" s="188">
        <f t="shared" si="33"/>
        <v>31</v>
      </c>
    </row>
    <row r="55" spans="2:36" s="178" customFormat="1" x14ac:dyDescent="0.25">
      <c r="B55" s="3" t="s">
        <v>285</v>
      </c>
      <c r="C55" s="184">
        <f t="shared" ref="C55:AG55" si="48">IF(C24&gt;=2,8,IF(C24=0,0,IF(C24&lt;=1,4)))</f>
        <v>0</v>
      </c>
      <c r="D55" s="184">
        <f t="shared" si="48"/>
        <v>0</v>
      </c>
      <c r="E55" s="184">
        <f t="shared" si="48"/>
        <v>0</v>
      </c>
      <c r="F55" s="184">
        <f t="shared" si="48"/>
        <v>0</v>
      </c>
      <c r="G55" s="184">
        <f t="shared" si="48"/>
        <v>0</v>
      </c>
      <c r="H55" s="184">
        <f t="shared" si="48"/>
        <v>0</v>
      </c>
      <c r="I55" s="184">
        <f t="shared" si="48"/>
        <v>0</v>
      </c>
      <c r="J55" s="184">
        <f t="shared" si="48"/>
        <v>0</v>
      </c>
      <c r="K55" s="184">
        <f t="shared" si="48"/>
        <v>0</v>
      </c>
      <c r="L55" s="184">
        <f t="shared" si="48"/>
        <v>0</v>
      </c>
      <c r="M55" s="184">
        <f t="shared" si="48"/>
        <v>0</v>
      </c>
      <c r="N55" s="184">
        <f t="shared" si="48"/>
        <v>0</v>
      </c>
      <c r="O55" s="184">
        <f t="shared" si="48"/>
        <v>0</v>
      </c>
      <c r="P55" s="184">
        <f t="shared" si="48"/>
        <v>0</v>
      </c>
      <c r="Q55" s="184">
        <f t="shared" si="48"/>
        <v>0</v>
      </c>
      <c r="R55" s="184">
        <f t="shared" si="48"/>
        <v>0</v>
      </c>
      <c r="S55" s="184">
        <f t="shared" si="48"/>
        <v>0</v>
      </c>
      <c r="T55" s="184">
        <f t="shared" si="48"/>
        <v>0</v>
      </c>
      <c r="U55" s="184">
        <f t="shared" si="48"/>
        <v>0</v>
      </c>
      <c r="V55" s="184">
        <f t="shared" si="48"/>
        <v>0</v>
      </c>
      <c r="W55" s="184">
        <f t="shared" si="48"/>
        <v>0</v>
      </c>
      <c r="X55" s="184">
        <f t="shared" si="48"/>
        <v>0</v>
      </c>
      <c r="Y55" s="184">
        <f t="shared" si="48"/>
        <v>0</v>
      </c>
      <c r="Z55" s="184">
        <f t="shared" si="48"/>
        <v>0</v>
      </c>
      <c r="AA55" s="184">
        <f t="shared" si="48"/>
        <v>0</v>
      </c>
      <c r="AB55" s="184">
        <f t="shared" si="48"/>
        <v>0</v>
      </c>
      <c r="AC55" s="184">
        <f t="shared" si="48"/>
        <v>0</v>
      </c>
      <c r="AD55" s="184">
        <f t="shared" si="48"/>
        <v>0</v>
      </c>
      <c r="AE55" s="184">
        <f t="shared" si="48"/>
        <v>0</v>
      </c>
      <c r="AF55" s="184">
        <f t="shared" si="48"/>
        <v>0</v>
      </c>
      <c r="AG55" s="184">
        <f t="shared" si="48"/>
        <v>0</v>
      </c>
      <c r="AH55" s="188">
        <f t="shared" si="31"/>
        <v>0</v>
      </c>
      <c r="AI55" s="188">
        <f t="shared" si="32"/>
        <v>0</v>
      </c>
      <c r="AJ55" s="188">
        <f t="shared" si="33"/>
        <v>31</v>
      </c>
    </row>
    <row r="56" spans="2:36" s="178" customFormat="1" x14ac:dyDescent="0.25">
      <c r="B56" s="3" t="s">
        <v>286</v>
      </c>
      <c r="C56" s="184">
        <f t="shared" ref="C56:AG56" si="49">IF(C25&gt;=2,8,IF(C25=0,0,IF(C25&lt;=1,4)))</f>
        <v>0</v>
      </c>
      <c r="D56" s="184">
        <f t="shared" si="49"/>
        <v>0</v>
      </c>
      <c r="E56" s="184">
        <f t="shared" si="49"/>
        <v>0</v>
      </c>
      <c r="F56" s="184">
        <f t="shared" si="49"/>
        <v>0</v>
      </c>
      <c r="G56" s="184">
        <f t="shared" si="49"/>
        <v>0</v>
      </c>
      <c r="H56" s="184">
        <f t="shared" si="49"/>
        <v>0</v>
      </c>
      <c r="I56" s="184">
        <f t="shared" si="49"/>
        <v>0</v>
      </c>
      <c r="J56" s="184">
        <f t="shared" si="49"/>
        <v>0</v>
      </c>
      <c r="K56" s="184">
        <f t="shared" si="49"/>
        <v>0</v>
      </c>
      <c r="L56" s="184">
        <f t="shared" si="49"/>
        <v>0</v>
      </c>
      <c r="M56" s="184">
        <f t="shared" si="49"/>
        <v>0</v>
      </c>
      <c r="N56" s="184">
        <f t="shared" si="49"/>
        <v>0</v>
      </c>
      <c r="O56" s="184">
        <f t="shared" si="49"/>
        <v>0</v>
      </c>
      <c r="P56" s="184">
        <f t="shared" si="49"/>
        <v>0</v>
      </c>
      <c r="Q56" s="184">
        <f t="shared" si="49"/>
        <v>0</v>
      </c>
      <c r="R56" s="184">
        <f t="shared" si="49"/>
        <v>0</v>
      </c>
      <c r="S56" s="184">
        <f t="shared" si="49"/>
        <v>0</v>
      </c>
      <c r="T56" s="184">
        <f t="shared" si="49"/>
        <v>0</v>
      </c>
      <c r="U56" s="184">
        <f t="shared" si="49"/>
        <v>0</v>
      </c>
      <c r="V56" s="184">
        <f t="shared" si="49"/>
        <v>0</v>
      </c>
      <c r="W56" s="184">
        <f t="shared" si="49"/>
        <v>0</v>
      </c>
      <c r="X56" s="184">
        <f t="shared" si="49"/>
        <v>0</v>
      </c>
      <c r="Y56" s="184">
        <f t="shared" si="49"/>
        <v>0</v>
      </c>
      <c r="Z56" s="184">
        <f t="shared" si="49"/>
        <v>0</v>
      </c>
      <c r="AA56" s="184">
        <f t="shared" si="49"/>
        <v>0</v>
      </c>
      <c r="AB56" s="184">
        <f t="shared" si="49"/>
        <v>0</v>
      </c>
      <c r="AC56" s="184">
        <f t="shared" si="49"/>
        <v>0</v>
      </c>
      <c r="AD56" s="184">
        <f t="shared" si="49"/>
        <v>0</v>
      </c>
      <c r="AE56" s="184">
        <f t="shared" si="49"/>
        <v>0</v>
      </c>
      <c r="AF56" s="184">
        <f t="shared" si="49"/>
        <v>0</v>
      </c>
      <c r="AG56" s="184">
        <f t="shared" si="49"/>
        <v>0</v>
      </c>
      <c r="AH56" s="188">
        <f t="shared" si="31"/>
        <v>0</v>
      </c>
      <c r="AI56" s="188">
        <f t="shared" si="32"/>
        <v>0</v>
      </c>
      <c r="AJ56" s="188">
        <f t="shared" si="33"/>
        <v>31</v>
      </c>
    </row>
    <row r="57" spans="2:36" s="178" customFormat="1" x14ac:dyDescent="0.25">
      <c r="B57" s="3" t="s">
        <v>257</v>
      </c>
      <c r="C57" s="184">
        <f t="shared" ref="C57:AG57" si="50">IF(C26&gt;=2,8,IF(C26=0,0,IF(C26&lt;=1,4)))</f>
        <v>0</v>
      </c>
      <c r="D57" s="184">
        <f t="shared" si="50"/>
        <v>0</v>
      </c>
      <c r="E57" s="184">
        <f t="shared" si="50"/>
        <v>0</v>
      </c>
      <c r="F57" s="184">
        <f t="shared" si="50"/>
        <v>0</v>
      </c>
      <c r="G57" s="184">
        <f t="shared" si="50"/>
        <v>0</v>
      </c>
      <c r="H57" s="184">
        <f t="shared" si="50"/>
        <v>0</v>
      </c>
      <c r="I57" s="184">
        <f t="shared" si="50"/>
        <v>0</v>
      </c>
      <c r="J57" s="184">
        <f t="shared" si="50"/>
        <v>0</v>
      </c>
      <c r="K57" s="184">
        <f t="shared" si="50"/>
        <v>0</v>
      </c>
      <c r="L57" s="184">
        <f t="shared" si="50"/>
        <v>0</v>
      </c>
      <c r="M57" s="184">
        <f t="shared" si="50"/>
        <v>0</v>
      </c>
      <c r="N57" s="184">
        <f t="shared" si="50"/>
        <v>0</v>
      </c>
      <c r="O57" s="184">
        <f t="shared" si="50"/>
        <v>0</v>
      </c>
      <c r="P57" s="184">
        <f t="shared" si="50"/>
        <v>0</v>
      </c>
      <c r="Q57" s="184">
        <f t="shared" si="50"/>
        <v>0</v>
      </c>
      <c r="R57" s="184">
        <f t="shared" si="50"/>
        <v>0</v>
      </c>
      <c r="S57" s="184">
        <f t="shared" si="50"/>
        <v>0</v>
      </c>
      <c r="T57" s="184">
        <f t="shared" si="50"/>
        <v>0</v>
      </c>
      <c r="U57" s="184">
        <f t="shared" si="50"/>
        <v>0</v>
      </c>
      <c r="V57" s="184">
        <f t="shared" si="50"/>
        <v>0</v>
      </c>
      <c r="W57" s="184">
        <f t="shared" si="50"/>
        <v>0</v>
      </c>
      <c r="X57" s="184">
        <f t="shared" si="50"/>
        <v>0</v>
      </c>
      <c r="Y57" s="184">
        <f t="shared" si="50"/>
        <v>0</v>
      </c>
      <c r="Z57" s="184">
        <f t="shared" si="50"/>
        <v>0</v>
      </c>
      <c r="AA57" s="184">
        <f t="shared" si="50"/>
        <v>0</v>
      </c>
      <c r="AB57" s="184">
        <f t="shared" si="50"/>
        <v>0</v>
      </c>
      <c r="AC57" s="184">
        <f t="shared" si="50"/>
        <v>0</v>
      </c>
      <c r="AD57" s="184">
        <f t="shared" si="50"/>
        <v>0</v>
      </c>
      <c r="AE57" s="184">
        <f t="shared" si="50"/>
        <v>0</v>
      </c>
      <c r="AF57" s="184">
        <f t="shared" si="50"/>
        <v>0</v>
      </c>
      <c r="AG57" s="184">
        <f t="shared" si="50"/>
        <v>0</v>
      </c>
      <c r="AH57" s="188">
        <f t="shared" si="31"/>
        <v>0</v>
      </c>
      <c r="AI57" s="188">
        <f t="shared" si="32"/>
        <v>0</v>
      </c>
      <c r="AJ57" s="188">
        <f t="shared" si="33"/>
        <v>31</v>
      </c>
    </row>
    <row r="58" spans="2:36" s="178" customFormat="1" x14ac:dyDescent="0.25">
      <c r="B58" s="3" t="s">
        <v>287</v>
      </c>
      <c r="C58" s="184">
        <f t="shared" ref="C58:AG58" si="51">IF(C27&gt;=2,8,IF(C27=0,0,IF(C27&lt;=1,4)))</f>
        <v>0</v>
      </c>
      <c r="D58" s="184">
        <f t="shared" si="51"/>
        <v>0</v>
      </c>
      <c r="E58" s="184">
        <f t="shared" si="51"/>
        <v>0</v>
      </c>
      <c r="F58" s="184">
        <f t="shared" si="51"/>
        <v>0</v>
      </c>
      <c r="G58" s="184">
        <f t="shared" si="51"/>
        <v>0</v>
      </c>
      <c r="H58" s="184">
        <f t="shared" si="51"/>
        <v>0</v>
      </c>
      <c r="I58" s="184">
        <f t="shared" si="51"/>
        <v>0</v>
      </c>
      <c r="J58" s="184">
        <f t="shared" si="51"/>
        <v>0</v>
      </c>
      <c r="K58" s="184">
        <f t="shared" si="51"/>
        <v>0</v>
      </c>
      <c r="L58" s="184">
        <f t="shared" si="51"/>
        <v>0</v>
      </c>
      <c r="M58" s="184">
        <f t="shared" si="51"/>
        <v>0</v>
      </c>
      <c r="N58" s="184">
        <f t="shared" si="51"/>
        <v>0</v>
      </c>
      <c r="O58" s="184">
        <f t="shared" si="51"/>
        <v>0</v>
      </c>
      <c r="P58" s="184">
        <f t="shared" si="51"/>
        <v>0</v>
      </c>
      <c r="Q58" s="184">
        <f t="shared" si="51"/>
        <v>0</v>
      </c>
      <c r="R58" s="184">
        <f t="shared" si="51"/>
        <v>0</v>
      </c>
      <c r="S58" s="184">
        <f t="shared" si="51"/>
        <v>0</v>
      </c>
      <c r="T58" s="184">
        <f t="shared" si="51"/>
        <v>0</v>
      </c>
      <c r="U58" s="184">
        <f t="shared" si="51"/>
        <v>0</v>
      </c>
      <c r="V58" s="184">
        <f t="shared" si="51"/>
        <v>0</v>
      </c>
      <c r="W58" s="184">
        <f t="shared" si="51"/>
        <v>0</v>
      </c>
      <c r="X58" s="184">
        <f t="shared" si="51"/>
        <v>0</v>
      </c>
      <c r="Y58" s="184">
        <f t="shared" si="51"/>
        <v>0</v>
      </c>
      <c r="Z58" s="184">
        <f t="shared" si="51"/>
        <v>0</v>
      </c>
      <c r="AA58" s="184">
        <f t="shared" si="51"/>
        <v>0</v>
      </c>
      <c r="AB58" s="184">
        <f t="shared" si="51"/>
        <v>0</v>
      </c>
      <c r="AC58" s="184">
        <f t="shared" si="51"/>
        <v>0</v>
      </c>
      <c r="AD58" s="184">
        <f t="shared" si="51"/>
        <v>0</v>
      </c>
      <c r="AE58" s="184">
        <f t="shared" si="51"/>
        <v>0</v>
      </c>
      <c r="AF58" s="184">
        <f t="shared" si="51"/>
        <v>0</v>
      </c>
      <c r="AG58" s="184">
        <f t="shared" si="51"/>
        <v>0</v>
      </c>
      <c r="AH58" s="188">
        <f t="shared" si="31"/>
        <v>0</v>
      </c>
      <c r="AI58" s="188">
        <f t="shared" si="32"/>
        <v>0</v>
      </c>
      <c r="AJ58" s="188">
        <f t="shared" si="33"/>
        <v>31</v>
      </c>
    </row>
    <row r="59" spans="2:36" s="178" customFormat="1" x14ac:dyDescent="0.25">
      <c r="B59" s="3" t="s">
        <v>259</v>
      </c>
      <c r="C59" s="184">
        <f t="shared" ref="C59:AG59" si="52">IF(C28&gt;=2,8,IF(C28=0,0,IF(C28&lt;=1,4)))</f>
        <v>0</v>
      </c>
      <c r="D59" s="184">
        <f t="shared" si="52"/>
        <v>0</v>
      </c>
      <c r="E59" s="184">
        <f t="shared" si="52"/>
        <v>0</v>
      </c>
      <c r="F59" s="184">
        <f t="shared" si="52"/>
        <v>0</v>
      </c>
      <c r="G59" s="184">
        <f t="shared" si="52"/>
        <v>0</v>
      </c>
      <c r="H59" s="184">
        <f t="shared" si="52"/>
        <v>0</v>
      </c>
      <c r="I59" s="184">
        <f t="shared" si="52"/>
        <v>0</v>
      </c>
      <c r="J59" s="184">
        <f t="shared" si="52"/>
        <v>0</v>
      </c>
      <c r="K59" s="184">
        <f t="shared" si="52"/>
        <v>0</v>
      </c>
      <c r="L59" s="184">
        <f t="shared" si="52"/>
        <v>0</v>
      </c>
      <c r="M59" s="184">
        <f t="shared" si="52"/>
        <v>0</v>
      </c>
      <c r="N59" s="184">
        <f t="shared" si="52"/>
        <v>0</v>
      </c>
      <c r="O59" s="184">
        <f t="shared" si="52"/>
        <v>0</v>
      </c>
      <c r="P59" s="184">
        <f t="shared" si="52"/>
        <v>0</v>
      </c>
      <c r="Q59" s="184">
        <f t="shared" si="52"/>
        <v>0</v>
      </c>
      <c r="R59" s="184">
        <f t="shared" si="52"/>
        <v>0</v>
      </c>
      <c r="S59" s="184">
        <f t="shared" si="52"/>
        <v>0</v>
      </c>
      <c r="T59" s="184">
        <f t="shared" si="52"/>
        <v>0</v>
      </c>
      <c r="U59" s="184">
        <f t="shared" si="52"/>
        <v>0</v>
      </c>
      <c r="V59" s="184">
        <f t="shared" si="52"/>
        <v>0</v>
      </c>
      <c r="W59" s="184">
        <f t="shared" si="52"/>
        <v>0</v>
      </c>
      <c r="X59" s="184">
        <f t="shared" si="52"/>
        <v>0</v>
      </c>
      <c r="Y59" s="184">
        <f t="shared" si="52"/>
        <v>0</v>
      </c>
      <c r="Z59" s="184">
        <f t="shared" si="52"/>
        <v>0</v>
      </c>
      <c r="AA59" s="184">
        <f t="shared" si="52"/>
        <v>0</v>
      </c>
      <c r="AB59" s="184">
        <f t="shared" si="52"/>
        <v>0</v>
      </c>
      <c r="AC59" s="184">
        <f t="shared" si="52"/>
        <v>0</v>
      </c>
      <c r="AD59" s="184">
        <f t="shared" si="52"/>
        <v>0</v>
      </c>
      <c r="AE59" s="184">
        <f t="shared" si="52"/>
        <v>0</v>
      </c>
      <c r="AF59" s="184">
        <f t="shared" si="52"/>
        <v>0</v>
      </c>
      <c r="AG59" s="184">
        <f t="shared" si="52"/>
        <v>0</v>
      </c>
      <c r="AH59" s="188">
        <f t="shared" si="31"/>
        <v>0</v>
      </c>
      <c r="AI59" s="188">
        <f t="shared" si="32"/>
        <v>0</v>
      </c>
      <c r="AJ59" s="188">
        <f t="shared" si="33"/>
        <v>31</v>
      </c>
    </row>
    <row r="60" spans="2:36" s="178" customFormat="1" x14ac:dyDescent="0.25">
      <c r="B60" s="3" t="s">
        <v>288</v>
      </c>
      <c r="C60" s="184">
        <f t="shared" ref="C60:AG60" si="53">IF(C29&gt;=2,8,IF(C29=0,0,IF(C29&lt;=1,4)))</f>
        <v>0</v>
      </c>
      <c r="D60" s="184">
        <f t="shared" si="53"/>
        <v>0</v>
      </c>
      <c r="E60" s="184">
        <f t="shared" si="53"/>
        <v>0</v>
      </c>
      <c r="F60" s="184">
        <f t="shared" si="53"/>
        <v>0</v>
      </c>
      <c r="G60" s="184">
        <f t="shared" si="53"/>
        <v>0</v>
      </c>
      <c r="H60" s="184">
        <f t="shared" si="53"/>
        <v>0</v>
      </c>
      <c r="I60" s="184">
        <f t="shared" si="53"/>
        <v>0</v>
      </c>
      <c r="J60" s="184">
        <f t="shared" si="53"/>
        <v>0</v>
      </c>
      <c r="K60" s="184">
        <f t="shared" si="53"/>
        <v>0</v>
      </c>
      <c r="L60" s="184">
        <f t="shared" si="53"/>
        <v>0</v>
      </c>
      <c r="M60" s="184">
        <f t="shared" si="53"/>
        <v>0</v>
      </c>
      <c r="N60" s="184">
        <f t="shared" si="53"/>
        <v>0</v>
      </c>
      <c r="O60" s="184">
        <f t="shared" si="53"/>
        <v>0</v>
      </c>
      <c r="P60" s="184">
        <f t="shared" si="53"/>
        <v>0</v>
      </c>
      <c r="Q60" s="184">
        <f t="shared" si="53"/>
        <v>0</v>
      </c>
      <c r="R60" s="184">
        <f t="shared" si="53"/>
        <v>0</v>
      </c>
      <c r="S60" s="184">
        <f t="shared" si="53"/>
        <v>0</v>
      </c>
      <c r="T60" s="184">
        <f t="shared" si="53"/>
        <v>0</v>
      </c>
      <c r="U60" s="184">
        <f t="shared" si="53"/>
        <v>0</v>
      </c>
      <c r="V60" s="184">
        <f t="shared" si="53"/>
        <v>0</v>
      </c>
      <c r="W60" s="184">
        <f t="shared" si="53"/>
        <v>0</v>
      </c>
      <c r="X60" s="184">
        <f t="shared" si="53"/>
        <v>0</v>
      </c>
      <c r="Y60" s="184">
        <f t="shared" si="53"/>
        <v>0</v>
      </c>
      <c r="Z60" s="184">
        <f t="shared" si="53"/>
        <v>0</v>
      </c>
      <c r="AA60" s="184">
        <f t="shared" si="53"/>
        <v>0</v>
      </c>
      <c r="AB60" s="184">
        <f t="shared" si="53"/>
        <v>0</v>
      </c>
      <c r="AC60" s="184">
        <f t="shared" si="53"/>
        <v>0</v>
      </c>
      <c r="AD60" s="184">
        <f t="shared" si="53"/>
        <v>0</v>
      </c>
      <c r="AE60" s="184">
        <f t="shared" si="53"/>
        <v>0</v>
      </c>
      <c r="AF60" s="184">
        <f t="shared" si="53"/>
        <v>0</v>
      </c>
      <c r="AG60" s="184">
        <f t="shared" si="53"/>
        <v>0</v>
      </c>
      <c r="AH60" s="188">
        <f t="shared" si="31"/>
        <v>0</v>
      </c>
      <c r="AI60" s="188">
        <f t="shared" si="32"/>
        <v>0</v>
      </c>
      <c r="AJ60" s="188">
        <f t="shared" si="33"/>
        <v>31</v>
      </c>
    </row>
    <row r="61" spans="2:36" s="178" customFormat="1" x14ac:dyDescent="0.25">
      <c r="B61" s="3" t="s">
        <v>289</v>
      </c>
      <c r="C61" s="184">
        <f t="shared" ref="C61:AG61" si="54">IF(C30&gt;=2,8,IF(C30=0,0,IF(C30&lt;=1,4)))</f>
        <v>0</v>
      </c>
      <c r="D61" s="184">
        <f t="shared" si="54"/>
        <v>0</v>
      </c>
      <c r="E61" s="184">
        <f t="shared" si="54"/>
        <v>0</v>
      </c>
      <c r="F61" s="184">
        <f t="shared" si="54"/>
        <v>0</v>
      </c>
      <c r="G61" s="184">
        <f t="shared" si="54"/>
        <v>0</v>
      </c>
      <c r="H61" s="184">
        <f t="shared" si="54"/>
        <v>0</v>
      </c>
      <c r="I61" s="184">
        <f t="shared" si="54"/>
        <v>0</v>
      </c>
      <c r="J61" s="184">
        <f t="shared" si="54"/>
        <v>0</v>
      </c>
      <c r="K61" s="184">
        <f t="shared" si="54"/>
        <v>0</v>
      </c>
      <c r="L61" s="184">
        <f t="shared" si="54"/>
        <v>0</v>
      </c>
      <c r="M61" s="184">
        <f t="shared" si="54"/>
        <v>0</v>
      </c>
      <c r="N61" s="184">
        <f t="shared" si="54"/>
        <v>0</v>
      </c>
      <c r="O61" s="184">
        <f t="shared" si="54"/>
        <v>0</v>
      </c>
      <c r="P61" s="184">
        <f t="shared" si="54"/>
        <v>0</v>
      </c>
      <c r="Q61" s="184">
        <f t="shared" si="54"/>
        <v>0</v>
      </c>
      <c r="R61" s="184">
        <f t="shared" si="54"/>
        <v>0</v>
      </c>
      <c r="S61" s="184">
        <f t="shared" si="54"/>
        <v>0</v>
      </c>
      <c r="T61" s="184">
        <f t="shared" si="54"/>
        <v>0</v>
      </c>
      <c r="U61" s="184">
        <f t="shared" si="54"/>
        <v>0</v>
      </c>
      <c r="V61" s="184">
        <f t="shared" si="54"/>
        <v>0</v>
      </c>
      <c r="W61" s="184">
        <f t="shared" si="54"/>
        <v>0</v>
      </c>
      <c r="X61" s="184">
        <f t="shared" si="54"/>
        <v>0</v>
      </c>
      <c r="Y61" s="184">
        <f t="shared" si="54"/>
        <v>0</v>
      </c>
      <c r="Z61" s="184">
        <f t="shared" si="54"/>
        <v>0</v>
      </c>
      <c r="AA61" s="184">
        <f t="shared" si="54"/>
        <v>0</v>
      </c>
      <c r="AB61" s="184">
        <f t="shared" si="54"/>
        <v>0</v>
      </c>
      <c r="AC61" s="184">
        <f t="shared" si="54"/>
        <v>0</v>
      </c>
      <c r="AD61" s="184">
        <f t="shared" si="54"/>
        <v>0</v>
      </c>
      <c r="AE61" s="184">
        <f t="shared" si="54"/>
        <v>0</v>
      </c>
      <c r="AF61" s="184">
        <f t="shared" si="54"/>
        <v>0</v>
      </c>
      <c r="AG61" s="184">
        <f t="shared" si="54"/>
        <v>0</v>
      </c>
      <c r="AH61" s="188">
        <f t="shared" si="31"/>
        <v>0</v>
      </c>
      <c r="AI61" s="188">
        <f t="shared" si="32"/>
        <v>0</v>
      </c>
      <c r="AJ61" s="188">
        <f t="shared" si="33"/>
        <v>31</v>
      </c>
    </row>
    <row r="62" spans="2:36" s="178" customFormat="1" x14ac:dyDescent="0.25">
      <c r="B62" s="3" t="s">
        <v>258</v>
      </c>
      <c r="C62" s="184">
        <f t="shared" ref="C62:AG62" si="55">IF(C31&gt;=2,8,IF(C31=0,0,IF(C31&lt;=1,4)))</f>
        <v>0</v>
      </c>
      <c r="D62" s="184">
        <f t="shared" si="55"/>
        <v>0</v>
      </c>
      <c r="E62" s="184">
        <f t="shared" si="55"/>
        <v>0</v>
      </c>
      <c r="F62" s="184">
        <f t="shared" si="55"/>
        <v>0</v>
      </c>
      <c r="G62" s="184">
        <f t="shared" si="55"/>
        <v>0</v>
      </c>
      <c r="H62" s="184">
        <f t="shared" si="55"/>
        <v>0</v>
      </c>
      <c r="I62" s="184">
        <f t="shared" si="55"/>
        <v>0</v>
      </c>
      <c r="J62" s="184">
        <f t="shared" si="55"/>
        <v>0</v>
      </c>
      <c r="K62" s="184">
        <f t="shared" si="55"/>
        <v>0</v>
      </c>
      <c r="L62" s="184">
        <f t="shared" si="55"/>
        <v>0</v>
      </c>
      <c r="M62" s="184">
        <f t="shared" si="55"/>
        <v>0</v>
      </c>
      <c r="N62" s="184">
        <f t="shared" si="55"/>
        <v>0</v>
      </c>
      <c r="O62" s="184">
        <f t="shared" si="55"/>
        <v>0</v>
      </c>
      <c r="P62" s="184">
        <f t="shared" si="55"/>
        <v>0</v>
      </c>
      <c r="Q62" s="184">
        <f t="shared" si="55"/>
        <v>0</v>
      </c>
      <c r="R62" s="184">
        <f t="shared" si="55"/>
        <v>0</v>
      </c>
      <c r="S62" s="184">
        <f t="shared" si="55"/>
        <v>0</v>
      </c>
      <c r="T62" s="184">
        <f t="shared" si="55"/>
        <v>0</v>
      </c>
      <c r="U62" s="184">
        <f t="shared" si="55"/>
        <v>0</v>
      </c>
      <c r="V62" s="184">
        <f t="shared" si="55"/>
        <v>0</v>
      </c>
      <c r="W62" s="184">
        <f t="shared" si="55"/>
        <v>0</v>
      </c>
      <c r="X62" s="184">
        <f t="shared" si="55"/>
        <v>0</v>
      </c>
      <c r="Y62" s="184">
        <f t="shared" si="55"/>
        <v>0</v>
      </c>
      <c r="Z62" s="184">
        <f t="shared" si="55"/>
        <v>0</v>
      </c>
      <c r="AA62" s="184">
        <f t="shared" si="55"/>
        <v>0</v>
      </c>
      <c r="AB62" s="184">
        <f t="shared" si="55"/>
        <v>0</v>
      </c>
      <c r="AC62" s="184">
        <f t="shared" si="55"/>
        <v>0</v>
      </c>
      <c r="AD62" s="184">
        <f t="shared" si="55"/>
        <v>0</v>
      </c>
      <c r="AE62" s="184">
        <f t="shared" si="55"/>
        <v>0</v>
      </c>
      <c r="AF62" s="184">
        <f t="shared" si="55"/>
        <v>0</v>
      </c>
      <c r="AG62" s="184">
        <f t="shared" si="55"/>
        <v>0</v>
      </c>
      <c r="AH62" s="188">
        <f t="shared" si="31"/>
        <v>0</v>
      </c>
      <c r="AI62" s="188">
        <f t="shared" si="32"/>
        <v>0</v>
      </c>
      <c r="AJ62" s="188">
        <f t="shared" si="33"/>
        <v>31</v>
      </c>
    </row>
    <row r="63" spans="2:36" s="178" customFormat="1" x14ac:dyDescent="0.25">
      <c r="B63" s="3" t="s">
        <v>290</v>
      </c>
      <c r="C63" s="184">
        <f t="shared" ref="C63:AG63" si="56">IF(C32&gt;=2,8,IF(C32=0,0,IF(C32&lt;=1,4)))</f>
        <v>0</v>
      </c>
      <c r="D63" s="184">
        <f t="shared" si="56"/>
        <v>0</v>
      </c>
      <c r="E63" s="184">
        <f t="shared" si="56"/>
        <v>0</v>
      </c>
      <c r="F63" s="184">
        <f t="shared" si="56"/>
        <v>0</v>
      </c>
      <c r="G63" s="184">
        <f t="shared" si="56"/>
        <v>0</v>
      </c>
      <c r="H63" s="184">
        <f t="shared" si="56"/>
        <v>0</v>
      </c>
      <c r="I63" s="184">
        <f t="shared" si="56"/>
        <v>0</v>
      </c>
      <c r="J63" s="184">
        <f t="shared" si="56"/>
        <v>0</v>
      </c>
      <c r="K63" s="184">
        <f t="shared" si="56"/>
        <v>0</v>
      </c>
      <c r="L63" s="184">
        <f t="shared" si="56"/>
        <v>0</v>
      </c>
      <c r="M63" s="184">
        <f t="shared" si="56"/>
        <v>0</v>
      </c>
      <c r="N63" s="184">
        <f t="shared" si="56"/>
        <v>0</v>
      </c>
      <c r="O63" s="184">
        <f t="shared" si="56"/>
        <v>0</v>
      </c>
      <c r="P63" s="184">
        <f t="shared" si="56"/>
        <v>0</v>
      </c>
      <c r="Q63" s="184">
        <f t="shared" si="56"/>
        <v>0</v>
      </c>
      <c r="R63" s="184">
        <f t="shared" si="56"/>
        <v>0</v>
      </c>
      <c r="S63" s="184">
        <f t="shared" si="56"/>
        <v>0</v>
      </c>
      <c r="T63" s="184">
        <f t="shared" si="56"/>
        <v>0</v>
      </c>
      <c r="U63" s="184">
        <f t="shared" si="56"/>
        <v>0</v>
      </c>
      <c r="V63" s="184">
        <f t="shared" si="56"/>
        <v>0</v>
      </c>
      <c r="W63" s="184">
        <f t="shared" si="56"/>
        <v>0</v>
      </c>
      <c r="X63" s="184">
        <f t="shared" si="56"/>
        <v>0</v>
      </c>
      <c r="Y63" s="184">
        <f t="shared" si="56"/>
        <v>0</v>
      </c>
      <c r="Z63" s="184">
        <f t="shared" si="56"/>
        <v>0</v>
      </c>
      <c r="AA63" s="184">
        <f t="shared" si="56"/>
        <v>0</v>
      </c>
      <c r="AB63" s="184">
        <f t="shared" si="56"/>
        <v>0</v>
      </c>
      <c r="AC63" s="184">
        <f t="shared" si="56"/>
        <v>0</v>
      </c>
      <c r="AD63" s="184">
        <f t="shared" si="56"/>
        <v>0</v>
      </c>
      <c r="AE63" s="184">
        <f t="shared" si="56"/>
        <v>0</v>
      </c>
      <c r="AF63" s="184">
        <f t="shared" si="56"/>
        <v>0</v>
      </c>
      <c r="AG63" s="184">
        <f t="shared" si="56"/>
        <v>0</v>
      </c>
      <c r="AH63" s="188">
        <f t="shared" si="31"/>
        <v>0</v>
      </c>
      <c r="AI63" s="188">
        <f t="shared" si="32"/>
        <v>0</v>
      </c>
      <c r="AJ63" s="188">
        <f t="shared" si="33"/>
        <v>31</v>
      </c>
    </row>
    <row r="64" spans="2:36" s="178" customFormat="1" x14ac:dyDescent="0.25">
      <c r="B64" s="3" t="s">
        <v>291</v>
      </c>
      <c r="C64" s="184">
        <f t="shared" ref="C64:AG64" si="57">IF(C33&gt;=2,8,IF(C33=0,0,IF(C33&lt;=1,4)))</f>
        <v>0</v>
      </c>
      <c r="D64" s="184">
        <f t="shared" si="57"/>
        <v>0</v>
      </c>
      <c r="E64" s="184">
        <f t="shared" si="57"/>
        <v>0</v>
      </c>
      <c r="F64" s="184">
        <f t="shared" si="57"/>
        <v>0</v>
      </c>
      <c r="G64" s="184">
        <f t="shared" si="57"/>
        <v>0</v>
      </c>
      <c r="H64" s="184">
        <f t="shared" si="57"/>
        <v>0</v>
      </c>
      <c r="I64" s="184">
        <f t="shared" si="57"/>
        <v>0</v>
      </c>
      <c r="J64" s="184">
        <f t="shared" si="57"/>
        <v>0</v>
      </c>
      <c r="K64" s="184">
        <f t="shared" si="57"/>
        <v>0</v>
      </c>
      <c r="L64" s="184">
        <f t="shared" si="57"/>
        <v>0</v>
      </c>
      <c r="M64" s="184">
        <f t="shared" si="57"/>
        <v>0</v>
      </c>
      <c r="N64" s="184">
        <f t="shared" si="57"/>
        <v>0</v>
      </c>
      <c r="O64" s="184">
        <f t="shared" si="57"/>
        <v>0</v>
      </c>
      <c r="P64" s="184">
        <f t="shared" si="57"/>
        <v>0</v>
      </c>
      <c r="Q64" s="184">
        <f t="shared" si="57"/>
        <v>0</v>
      </c>
      <c r="R64" s="184">
        <f t="shared" si="57"/>
        <v>0</v>
      </c>
      <c r="S64" s="184">
        <f t="shared" si="57"/>
        <v>0</v>
      </c>
      <c r="T64" s="184">
        <f t="shared" si="57"/>
        <v>0</v>
      </c>
      <c r="U64" s="184">
        <f t="shared" si="57"/>
        <v>0</v>
      </c>
      <c r="V64" s="184">
        <f t="shared" si="57"/>
        <v>0</v>
      </c>
      <c r="W64" s="184">
        <f t="shared" si="57"/>
        <v>0</v>
      </c>
      <c r="X64" s="184">
        <f t="shared" si="57"/>
        <v>0</v>
      </c>
      <c r="Y64" s="184">
        <f t="shared" si="57"/>
        <v>0</v>
      </c>
      <c r="Z64" s="184">
        <f t="shared" si="57"/>
        <v>0</v>
      </c>
      <c r="AA64" s="184">
        <f t="shared" si="57"/>
        <v>0</v>
      </c>
      <c r="AB64" s="184">
        <f t="shared" si="57"/>
        <v>0</v>
      </c>
      <c r="AC64" s="184">
        <f t="shared" si="57"/>
        <v>0</v>
      </c>
      <c r="AD64" s="184">
        <f t="shared" si="57"/>
        <v>0</v>
      </c>
      <c r="AE64" s="184">
        <f t="shared" si="57"/>
        <v>0</v>
      </c>
      <c r="AF64" s="184">
        <f t="shared" si="57"/>
        <v>0</v>
      </c>
      <c r="AG64" s="184">
        <f t="shared" si="57"/>
        <v>0</v>
      </c>
      <c r="AH64" s="188">
        <f t="shared" si="31"/>
        <v>0</v>
      </c>
      <c r="AI64" s="188">
        <f t="shared" si="32"/>
        <v>0</v>
      </c>
      <c r="AJ64" s="188">
        <f t="shared" si="33"/>
        <v>31</v>
      </c>
    </row>
    <row r="65" spans="2:36" s="178" customFormat="1" x14ac:dyDescent="0.25">
      <c r="B65" s="3" t="s">
        <v>292</v>
      </c>
      <c r="C65" s="184">
        <f t="shared" ref="C65:AG65" si="58">IF(C34&gt;=2,8,IF(C34=0,0,IF(C34&lt;=1,4)))</f>
        <v>0</v>
      </c>
      <c r="D65" s="184">
        <f t="shared" si="58"/>
        <v>0</v>
      </c>
      <c r="E65" s="184">
        <f t="shared" si="58"/>
        <v>0</v>
      </c>
      <c r="F65" s="184">
        <f t="shared" si="58"/>
        <v>0</v>
      </c>
      <c r="G65" s="184">
        <f t="shared" si="58"/>
        <v>0</v>
      </c>
      <c r="H65" s="184">
        <f t="shared" si="58"/>
        <v>0</v>
      </c>
      <c r="I65" s="184">
        <f t="shared" si="58"/>
        <v>0</v>
      </c>
      <c r="J65" s="184">
        <f t="shared" si="58"/>
        <v>0</v>
      </c>
      <c r="K65" s="184">
        <f t="shared" si="58"/>
        <v>0</v>
      </c>
      <c r="L65" s="184">
        <f t="shared" si="58"/>
        <v>0</v>
      </c>
      <c r="M65" s="184">
        <f t="shared" si="58"/>
        <v>0</v>
      </c>
      <c r="N65" s="184">
        <f t="shared" si="58"/>
        <v>0</v>
      </c>
      <c r="O65" s="184">
        <f t="shared" si="58"/>
        <v>0</v>
      </c>
      <c r="P65" s="184">
        <f t="shared" si="58"/>
        <v>0</v>
      </c>
      <c r="Q65" s="184">
        <f t="shared" si="58"/>
        <v>0</v>
      </c>
      <c r="R65" s="184">
        <f t="shared" si="58"/>
        <v>0</v>
      </c>
      <c r="S65" s="184">
        <f t="shared" si="58"/>
        <v>0</v>
      </c>
      <c r="T65" s="184">
        <f t="shared" si="58"/>
        <v>0</v>
      </c>
      <c r="U65" s="184">
        <f t="shared" si="58"/>
        <v>0</v>
      </c>
      <c r="V65" s="184">
        <f t="shared" si="58"/>
        <v>0</v>
      </c>
      <c r="W65" s="184">
        <f t="shared" si="58"/>
        <v>0</v>
      </c>
      <c r="X65" s="184">
        <f t="shared" si="58"/>
        <v>0</v>
      </c>
      <c r="Y65" s="184">
        <f t="shared" si="58"/>
        <v>0</v>
      </c>
      <c r="Z65" s="184">
        <f t="shared" si="58"/>
        <v>0</v>
      </c>
      <c r="AA65" s="184">
        <f t="shared" si="58"/>
        <v>0</v>
      </c>
      <c r="AB65" s="184">
        <f t="shared" si="58"/>
        <v>0</v>
      </c>
      <c r="AC65" s="184">
        <f t="shared" si="58"/>
        <v>0</v>
      </c>
      <c r="AD65" s="184">
        <f t="shared" si="58"/>
        <v>0</v>
      </c>
      <c r="AE65" s="184">
        <f t="shared" si="58"/>
        <v>0</v>
      </c>
      <c r="AF65" s="184">
        <f t="shared" si="58"/>
        <v>0</v>
      </c>
      <c r="AG65" s="184">
        <f t="shared" si="58"/>
        <v>0</v>
      </c>
      <c r="AH65" s="188">
        <f t="shared" si="31"/>
        <v>0</v>
      </c>
      <c r="AI65" s="188">
        <f t="shared" si="32"/>
        <v>0</v>
      </c>
      <c r="AJ65" s="188">
        <f t="shared" si="33"/>
        <v>31</v>
      </c>
    </row>
    <row r="66" spans="2:36" s="178" customFormat="1" x14ac:dyDescent="0.25"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2"/>
      <c r="AI66" s="182"/>
      <c r="AJ66" s="182"/>
    </row>
    <row r="67" spans="2:36" s="178" customFormat="1" x14ac:dyDescent="0.25"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2"/>
      <c r="AI67" s="182"/>
      <c r="AJ67" s="182"/>
    </row>
    <row r="68" spans="2:36" s="178" customFormat="1" x14ac:dyDescent="0.25"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2"/>
      <c r="AI68" s="182"/>
      <c r="AJ68" s="182"/>
    </row>
    <row r="69" spans="2:36" s="151" customFormat="1" x14ac:dyDescent="0.25"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189"/>
      <c r="AI69" s="189"/>
      <c r="AJ69" s="189"/>
    </row>
    <row r="70" spans="2:36" s="151" customFormat="1" ht="15" customHeight="1" x14ac:dyDescent="0.25"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189"/>
      <c r="AI70" s="189"/>
      <c r="AJ70" s="189"/>
    </row>
    <row r="71" spans="2:36" s="151" customFormat="1" x14ac:dyDescent="0.25"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189"/>
      <c r="AI71" s="189"/>
      <c r="AJ71" s="189"/>
    </row>
    <row r="72" spans="2:36" s="151" customFormat="1" x14ac:dyDescent="0.25"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189"/>
      <c r="AI72" s="189"/>
      <c r="AJ72" s="189"/>
    </row>
    <row r="73" spans="2:36" s="151" customFormat="1" x14ac:dyDescent="0.25"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189"/>
      <c r="AI73" s="189"/>
      <c r="AJ73" s="189"/>
    </row>
    <row r="74" spans="2:36" s="151" customFormat="1" x14ac:dyDescent="0.25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189"/>
      <c r="AI74" s="189"/>
      <c r="AJ74" s="189"/>
    </row>
    <row r="75" spans="2:36" s="151" customFormat="1" x14ac:dyDescent="0.25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189"/>
      <c r="AI75" s="189"/>
      <c r="AJ75" s="189"/>
    </row>
    <row r="76" spans="2:36" s="151" customFormat="1" x14ac:dyDescent="0.25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189"/>
      <c r="AI76" s="189"/>
      <c r="AJ76" s="189"/>
    </row>
    <row r="77" spans="2:36" s="151" customFormat="1" x14ac:dyDescent="0.25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189"/>
      <c r="AI77" s="189"/>
      <c r="AJ77" s="189"/>
    </row>
    <row r="78" spans="2:36" s="151" customFormat="1" x14ac:dyDescent="0.25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189"/>
      <c r="AI78" s="189"/>
      <c r="AJ78" s="189"/>
    </row>
    <row r="79" spans="2:36" s="151" customFormat="1" x14ac:dyDescent="0.25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189"/>
      <c r="AI79" s="189"/>
      <c r="AJ79" s="189"/>
    </row>
    <row r="80" spans="2:36" s="151" customFormat="1" x14ac:dyDescent="0.25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189"/>
      <c r="AI80" s="189"/>
      <c r="AJ80" s="189"/>
    </row>
    <row r="81" spans="3:36" s="151" customFormat="1" x14ac:dyDescent="0.25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189"/>
      <c r="AI81" s="189"/>
      <c r="AJ81" s="189"/>
    </row>
    <row r="82" spans="3:36" s="151" customFormat="1" x14ac:dyDescent="0.25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189"/>
      <c r="AI82" s="189"/>
      <c r="AJ82" s="189"/>
    </row>
    <row r="83" spans="3:36" s="151" customFormat="1" x14ac:dyDescent="0.25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189"/>
      <c r="AI83" s="189"/>
      <c r="AJ83" s="189"/>
    </row>
    <row r="84" spans="3:36" s="151" customFormat="1" x14ac:dyDescent="0.25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189"/>
      <c r="AI84" s="189"/>
      <c r="AJ84" s="189"/>
    </row>
    <row r="85" spans="3:36" s="151" customFormat="1" x14ac:dyDescent="0.25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189"/>
      <c r="AI85" s="189"/>
      <c r="AJ85" s="189"/>
    </row>
    <row r="86" spans="3:36" s="151" customFormat="1" x14ac:dyDescent="0.25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189"/>
      <c r="AI86" s="189"/>
      <c r="AJ86" s="189"/>
    </row>
    <row r="87" spans="3:36" s="151" customFormat="1" x14ac:dyDescent="0.25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189"/>
      <c r="AI87" s="189"/>
      <c r="AJ87" s="189"/>
    </row>
    <row r="88" spans="3:36" s="151" customFormat="1" x14ac:dyDescent="0.25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189"/>
      <c r="AI88" s="189"/>
      <c r="AJ88" s="189"/>
    </row>
    <row r="89" spans="3:36" s="151" customFormat="1" x14ac:dyDescent="0.25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189"/>
      <c r="AI89" s="189"/>
      <c r="AJ89" s="189"/>
    </row>
    <row r="90" spans="3:36" s="151" customFormat="1" x14ac:dyDescent="0.25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189"/>
      <c r="AI90" s="189"/>
      <c r="AJ90" s="189"/>
    </row>
    <row r="91" spans="3:36" s="151" customFormat="1" x14ac:dyDescent="0.25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189"/>
      <c r="AI91" s="189"/>
      <c r="AJ91" s="189"/>
    </row>
    <row r="92" spans="3:36" s="151" customFormat="1" x14ac:dyDescent="0.25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189"/>
      <c r="AI92" s="189"/>
      <c r="AJ92" s="189"/>
    </row>
    <row r="93" spans="3:36" s="151" customFormat="1" x14ac:dyDescent="0.25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189"/>
      <c r="AI93" s="189"/>
      <c r="AJ93" s="189"/>
    </row>
    <row r="94" spans="3:36" s="151" customFormat="1" x14ac:dyDescent="0.25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189"/>
      <c r="AI94" s="189"/>
      <c r="AJ94" s="189"/>
    </row>
    <row r="95" spans="3:36" s="151" customFormat="1" x14ac:dyDescent="0.25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189"/>
      <c r="AI95" s="189"/>
      <c r="AJ95" s="189"/>
    </row>
    <row r="96" spans="3:36" s="151" customFormat="1" x14ac:dyDescent="0.25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189"/>
      <c r="AI96" s="189"/>
      <c r="AJ96" s="189"/>
    </row>
    <row r="97" spans="3:36" s="151" customFormat="1" x14ac:dyDescent="0.25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189"/>
      <c r="AI97" s="189"/>
      <c r="AJ97" s="189"/>
    </row>
    <row r="98" spans="3:36" s="151" customFormat="1" x14ac:dyDescent="0.25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189"/>
      <c r="AI98" s="189"/>
      <c r="AJ98" s="189"/>
    </row>
    <row r="99" spans="3:36" s="151" customFormat="1" x14ac:dyDescent="0.25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189"/>
      <c r="AI99" s="189"/>
      <c r="AJ99" s="189"/>
    </row>
    <row r="100" spans="3:36" s="151" customFormat="1" x14ac:dyDescent="0.25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189"/>
      <c r="AI100" s="189"/>
      <c r="AJ100" s="189"/>
    </row>
    <row r="101" spans="3:36" s="151" customFormat="1" x14ac:dyDescent="0.25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189"/>
      <c r="AI101" s="189"/>
      <c r="AJ101" s="189"/>
    </row>
    <row r="102" spans="3:36" s="151" customFormat="1" x14ac:dyDescent="0.25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189"/>
      <c r="AI102" s="189"/>
      <c r="AJ102" s="189"/>
    </row>
    <row r="103" spans="3:36" s="151" customFormat="1" x14ac:dyDescent="0.25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189"/>
      <c r="AI103" s="189"/>
      <c r="AJ103" s="189"/>
    </row>
    <row r="104" spans="3:36" s="151" customFormat="1" x14ac:dyDescent="0.25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189"/>
      <c r="AI104" s="189"/>
      <c r="AJ104" s="189"/>
    </row>
    <row r="105" spans="3:36" s="151" customFormat="1" x14ac:dyDescent="0.25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189"/>
      <c r="AI105" s="189"/>
      <c r="AJ105" s="189"/>
    </row>
    <row r="106" spans="3:36" s="151" customFormat="1" x14ac:dyDescent="0.25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189"/>
      <c r="AI106" s="189"/>
      <c r="AJ106" s="189"/>
    </row>
    <row r="107" spans="3:36" s="151" customFormat="1" x14ac:dyDescent="0.25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189"/>
      <c r="AI107" s="189"/>
      <c r="AJ107" s="189"/>
    </row>
    <row r="108" spans="3:36" s="151" customFormat="1" x14ac:dyDescent="0.25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189"/>
      <c r="AI108" s="189"/>
      <c r="AJ108" s="189"/>
    </row>
    <row r="109" spans="3:36" s="151" customFormat="1" x14ac:dyDescent="0.25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189"/>
      <c r="AI109" s="189"/>
      <c r="AJ109" s="189"/>
    </row>
    <row r="110" spans="3:36" s="151" customFormat="1" x14ac:dyDescent="0.25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189"/>
      <c r="AI110" s="189"/>
      <c r="AJ110" s="189"/>
    </row>
    <row r="111" spans="3:36" s="151" customFormat="1" x14ac:dyDescent="0.25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189"/>
      <c r="AI111" s="189"/>
      <c r="AJ111" s="189"/>
    </row>
    <row r="112" spans="3:36" s="151" customFormat="1" x14ac:dyDescent="0.25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189"/>
      <c r="AI112" s="189"/>
      <c r="AJ112" s="189"/>
    </row>
    <row r="113" spans="3:36" s="151" customFormat="1" x14ac:dyDescent="0.25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189"/>
      <c r="AI113" s="189"/>
      <c r="AJ113" s="189"/>
    </row>
    <row r="114" spans="3:36" s="151" customFormat="1" x14ac:dyDescent="0.25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189"/>
      <c r="AI114" s="189"/>
      <c r="AJ114" s="189"/>
    </row>
    <row r="115" spans="3:36" s="151" customFormat="1" x14ac:dyDescent="0.25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189"/>
      <c r="AI115" s="189"/>
      <c r="AJ115" s="189"/>
    </row>
    <row r="116" spans="3:36" s="151" customFormat="1" x14ac:dyDescent="0.25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189"/>
      <c r="AI116" s="189"/>
      <c r="AJ116" s="189"/>
    </row>
    <row r="117" spans="3:36" s="151" customFormat="1" x14ac:dyDescent="0.25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189"/>
      <c r="AI117" s="189"/>
      <c r="AJ117" s="189"/>
    </row>
    <row r="118" spans="3:36" s="151" customFormat="1" x14ac:dyDescent="0.25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189"/>
      <c r="AI118" s="189"/>
      <c r="AJ118" s="189"/>
    </row>
    <row r="119" spans="3:36" s="151" customFormat="1" x14ac:dyDescent="0.25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189"/>
      <c r="AI119" s="189"/>
      <c r="AJ119" s="189"/>
    </row>
    <row r="120" spans="3:36" s="151" customFormat="1" x14ac:dyDescent="0.25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189"/>
      <c r="AI120" s="189"/>
      <c r="AJ120" s="189"/>
    </row>
    <row r="121" spans="3:36" s="151" customFormat="1" x14ac:dyDescent="0.25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189"/>
      <c r="AI121" s="189"/>
      <c r="AJ121" s="189"/>
    </row>
    <row r="122" spans="3:36" s="151" customFormat="1" x14ac:dyDescent="0.25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189"/>
      <c r="AI122" s="189"/>
      <c r="AJ122" s="189"/>
    </row>
    <row r="123" spans="3:36" s="151" customFormat="1" x14ac:dyDescent="0.25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189"/>
      <c r="AI123" s="189"/>
      <c r="AJ123" s="189"/>
    </row>
    <row r="124" spans="3:36" s="151" customFormat="1" x14ac:dyDescent="0.25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189"/>
      <c r="AI124" s="189"/>
      <c r="AJ124" s="189"/>
    </row>
    <row r="125" spans="3:36" s="151" customFormat="1" x14ac:dyDescent="0.25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189"/>
      <c r="AI125" s="189"/>
      <c r="AJ125" s="189"/>
    </row>
    <row r="126" spans="3:36" s="151" customFormat="1" x14ac:dyDescent="0.25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189"/>
      <c r="AI126" s="189"/>
      <c r="AJ126" s="189"/>
    </row>
    <row r="127" spans="3:36" s="151" customFormat="1" x14ac:dyDescent="0.25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189"/>
      <c r="AI127" s="189"/>
      <c r="AJ127" s="189"/>
    </row>
    <row r="128" spans="3:36" s="151" customFormat="1" x14ac:dyDescent="0.25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189"/>
      <c r="AI128" s="189"/>
      <c r="AJ128" s="189"/>
    </row>
    <row r="129" spans="3:36" s="151" customFormat="1" x14ac:dyDescent="0.25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189"/>
      <c r="AI129" s="189"/>
      <c r="AJ129" s="189"/>
    </row>
    <row r="130" spans="3:36" s="151" customFormat="1" x14ac:dyDescent="0.25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189"/>
      <c r="AI130" s="189"/>
      <c r="AJ130" s="189"/>
    </row>
    <row r="131" spans="3:36" s="151" customFormat="1" x14ac:dyDescent="0.25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189"/>
      <c r="AI131" s="189"/>
      <c r="AJ131" s="189"/>
    </row>
    <row r="132" spans="3:36" s="151" customFormat="1" x14ac:dyDescent="0.25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189"/>
      <c r="AI132" s="189"/>
      <c r="AJ132" s="189"/>
    </row>
    <row r="133" spans="3:36" s="151" customFormat="1" x14ac:dyDescent="0.25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189"/>
      <c r="AI133" s="189"/>
      <c r="AJ133" s="189"/>
    </row>
    <row r="134" spans="3:36" s="151" customFormat="1" x14ac:dyDescent="0.25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189"/>
      <c r="AI134" s="189"/>
      <c r="AJ134" s="189"/>
    </row>
    <row r="135" spans="3:36" s="151" customFormat="1" x14ac:dyDescent="0.25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189"/>
      <c r="AI135" s="189"/>
      <c r="AJ135" s="189"/>
    </row>
    <row r="136" spans="3:36" s="151" customFormat="1" x14ac:dyDescent="0.25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189"/>
      <c r="AI136" s="189"/>
      <c r="AJ136" s="189"/>
    </row>
    <row r="137" spans="3:36" s="151" customFormat="1" x14ac:dyDescent="0.25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189"/>
      <c r="AI137" s="189"/>
      <c r="AJ137" s="189"/>
    </row>
    <row r="138" spans="3:36" s="151" customFormat="1" x14ac:dyDescent="0.25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189"/>
      <c r="AI138" s="189"/>
      <c r="AJ138" s="189"/>
    </row>
    <row r="139" spans="3:36" s="151" customFormat="1" x14ac:dyDescent="0.25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189"/>
      <c r="AI139" s="189"/>
      <c r="AJ139" s="189"/>
    </row>
    <row r="140" spans="3:36" s="151" customFormat="1" x14ac:dyDescent="0.25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189"/>
      <c r="AI140" s="189"/>
      <c r="AJ140" s="189"/>
    </row>
    <row r="141" spans="3:36" s="151" customFormat="1" x14ac:dyDescent="0.25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189"/>
      <c r="AI141" s="189"/>
      <c r="AJ141" s="189"/>
    </row>
    <row r="142" spans="3:36" s="151" customFormat="1" x14ac:dyDescent="0.25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189"/>
      <c r="AI142" s="189"/>
      <c r="AJ142" s="189"/>
    </row>
    <row r="143" spans="3:36" s="151" customFormat="1" x14ac:dyDescent="0.25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189"/>
      <c r="AI143" s="189"/>
      <c r="AJ143" s="189"/>
    </row>
    <row r="144" spans="3:36" s="151" customFormat="1" x14ac:dyDescent="0.25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189"/>
      <c r="AI144" s="189"/>
      <c r="AJ144" s="189"/>
    </row>
    <row r="145" spans="3:36" s="151" customFormat="1" x14ac:dyDescent="0.25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189"/>
      <c r="AI145" s="189"/>
      <c r="AJ145" s="189"/>
    </row>
    <row r="146" spans="3:36" s="151" customFormat="1" x14ac:dyDescent="0.25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189"/>
      <c r="AI146" s="189"/>
      <c r="AJ146" s="189"/>
    </row>
    <row r="147" spans="3:36" s="151" customFormat="1" x14ac:dyDescent="0.25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189"/>
      <c r="AI147" s="189"/>
      <c r="AJ147" s="189"/>
    </row>
    <row r="148" spans="3:36" s="151" customFormat="1" x14ac:dyDescent="0.25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189"/>
      <c r="AI148" s="189"/>
      <c r="AJ148" s="189"/>
    </row>
    <row r="149" spans="3:36" s="151" customFormat="1" x14ac:dyDescent="0.25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189"/>
      <c r="AI149" s="189"/>
      <c r="AJ149" s="189"/>
    </row>
    <row r="150" spans="3:36" s="151" customFormat="1" x14ac:dyDescent="0.25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189"/>
      <c r="AI150" s="189"/>
      <c r="AJ150" s="189"/>
    </row>
    <row r="151" spans="3:36" s="151" customFormat="1" x14ac:dyDescent="0.25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189"/>
      <c r="AI151" s="189"/>
      <c r="AJ151" s="189"/>
    </row>
    <row r="152" spans="3:36" s="151" customFormat="1" x14ac:dyDescent="0.25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189"/>
      <c r="AI152" s="189"/>
      <c r="AJ152" s="189"/>
    </row>
    <row r="153" spans="3:36" s="151" customFormat="1" x14ac:dyDescent="0.25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189"/>
      <c r="AI153" s="189"/>
      <c r="AJ153" s="189"/>
    </row>
    <row r="154" spans="3:36" s="151" customFormat="1" x14ac:dyDescent="0.25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189"/>
      <c r="AI154" s="189"/>
      <c r="AJ154" s="189"/>
    </row>
    <row r="155" spans="3:36" s="151" customFormat="1" x14ac:dyDescent="0.25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189"/>
      <c r="AI155" s="189"/>
      <c r="AJ155" s="189"/>
    </row>
    <row r="156" spans="3:36" s="151" customFormat="1" x14ac:dyDescent="0.25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189"/>
      <c r="AI156" s="189"/>
      <c r="AJ156" s="189"/>
    </row>
    <row r="157" spans="3:36" s="151" customFormat="1" x14ac:dyDescent="0.25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189"/>
      <c r="AI157" s="189"/>
      <c r="AJ157" s="189"/>
    </row>
    <row r="158" spans="3:36" s="151" customFormat="1" x14ac:dyDescent="0.25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189"/>
      <c r="AI158" s="189"/>
      <c r="AJ158" s="189"/>
    </row>
    <row r="159" spans="3:36" s="151" customFormat="1" x14ac:dyDescent="0.25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189"/>
      <c r="AI159" s="189"/>
      <c r="AJ159" s="189"/>
    </row>
    <row r="160" spans="3:36" s="151" customFormat="1" x14ac:dyDescent="0.25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189"/>
      <c r="AI160" s="189"/>
      <c r="AJ160" s="189"/>
    </row>
    <row r="161" spans="3:36" s="151" customFormat="1" x14ac:dyDescent="0.25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189"/>
      <c r="AI161" s="189"/>
      <c r="AJ161" s="189"/>
    </row>
    <row r="162" spans="3:36" s="151" customFormat="1" x14ac:dyDescent="0.25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189"/>
      <c r="AI162" s="189"/>
      <c r="AJ162" s="189"/>
    </row>
    <row r="163" spans="3:36" s="151" customFormat="1" x14ac:dyDescent="0.25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189"/>
      <c r="AI163" s="189"/>
      <c r="AJ163" s="189"/>
    </row>
    <row r="164" spans="3:36" s="151" customFormat="1" x14ac:dyDescent="0.25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189"/>
      <c r="AI164" s="189"/>
      <c r="AJ164" s="189"/>
    </row>
    <row r="165" spans="3:36" s="151" customFormat="1" x14ac:dyDescent="0.25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189"/>
      <c r="AI165" s="189"/>
      <c r="AJ165" s="189"/>
    </row>
    <row r="166" spans="3:36" s="151" customFormat="1" x14ac:dyDescent="0.25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189"/>
      <c r="AI166" s="189"/>
      <c r="AJ166" s="189"/>
    </row>
    <row r="167" spans="3:36" s="151" customFormat="1" x14ac:dyDescent="0.25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189"/>
      <c r="AI167" s="189"/>
      <c r="AJ167" s="189"/>
    </row>
    <row r="168" spans="3:36" s="151" customFormat="1" x14ac:dyDescent="0.25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189"/>
      <c r="AI168" s="189"/>
      <c r="AJ168" s="189"/>
    </row>
    <row r="169" spans="3:36" s="151" customFormat="1" x14ac:dyDescent="0.25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189"/>
      <c r="AI169" s="189"/>
      <c r="AJ169" s="189"/>
    </row>
    <row r="170" spans="3:36" s="151" customFormat="1" x14ac:dyDescent="0.25"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189"/>
      <c r="AI170" s="189"/>
      <c r="AJ170" s="189"/>
    </row>
    <row r="171" spans="3:36" s="151" customFormat="1" x14ac:dyDescent="0.25"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189"/>
      <c r="AI171" s="189"/>
      <c r="AJ171" s="189"/>
    </row>
    <row r="172" spans="3:36" s="151" customFormat="1" x14ac:dyDescent="0.25"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189"/>
      <c r="AI172" s="189"/>
      <c r="AJ172" s="189"/>
    </row>
    <row r="173" spans="3:36" s="151" customFormat="1" x14ac:dyDescent="0.25"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189"/>
      <c r="AI173" s="189"/>
      <c r="AJ173" s="189"/>
    </row>
    <row r="174" spans="3:36" s="151" customFormat="1" x14ac:dyDescent="0.25"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189"/>
      <c r="AI174" s="189"/>
      <c r="AJ174" s="189"/>
    </row>
    <row r="175" spans="3:36" s="151" customFormat="1" x14ac:dyDescent="0.25"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189"/>
      <c r="AI175" s="189"/>
      <c r="AJ175" s="189"/>
    </row>
    <row r="176" spans="3:36" s="151" customFormat="1" x14ac:dyDescent="0.25"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189"/>
      <c r="AI176" s="189"/>
      <c r="AJ176" s="189"/>
    </row>
    <row r="177" spans="3:36" s="151" customFormat="1" x14ac:dyDescent="0.25"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189"/>
      <c r="AI177" s="189"/>
      <c r="AJ177" s="189"/>
    </row>
    <row r="178" spans="3:36" s="151" customFormat="1" x14ac:dyDescent="0.25"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189"/>
      <c r="AI178" s="189"/>
      <c r="AJ178" s="189"/>
    </row>
    <row r="179" spans="3:36" s="151" customFormat="1" x14ac:dyDescent="0.25"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189"/>
      <c r="AI179" s="189"/>
      <c r="AJ179" s="189"/>
    </row>
  </sheetData>
  <mergeCells count="8">
    <mergeCell ref="B2:D2"/>
    <mergeCell ref="O3:AJ3"/>
    <mergeCell ref="O4:AJ4"/>
    <mergeCell ref="B36:AJ37"/>
    <mergeCell ref="O5:AJ5"/>
    <mergeCell ref="C3:D3"/>
    <mergeCell ref="C4:D4"/>
    <mergeCell ref="C5:D5"/>
  </mergeCells>
  <conditionalFormatting sqref="C8:AG34">
    <cfRule type="iconSet" priority="2">
      <iconSet iconSet="3Symbols2" showValue="0">
        <cfvo type="percent" val="0"/>
        <cfvo type="num" val="1"/>
        <cfvo type="num" val="2"/>
      </iconSet>
    </cfRule>
    <cfRule type="iconSet" priority="3">
      <iconSet iconSet="3Symbols2">
        <cfvo type="percent" val="0"/>
        <cfvo type="num" val="1"/>
        <cfvo type="num" val="2"/>
      </iconSet>
    </cfRule>
  </conditionalFormatting>
  <conditionalFormatting sqref="C39:AG65">
    <cfRule type="cellIs" priority="1" operator="equal">
      <formula>$C$8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5493-3377-485D-827A-86F90BE2D5D4}">
  <dimension ref="A4:J39"/>
  <sheetViews>
    <sheetView topLeftCell="B18" workbookViewId="0">
      <selection activeCell="D12" sqref="D12"/>
    </sheetView>
  </sheetViews>
  <sheetFormatPr baseColWidth="10" defaultRowHeight="15" x14ac:dyDescent="0.25"/>
  <cols>
    <col min="1" max="1" width="11.42578125" style="178"/>
    <col min="2" max="2" width="39.5703125" style="178" bestFit="1" customWidth="1"/>
    <col min="3" max="4" width="20.5703125" style="182" customWidth="1"/>
    <col min="5" max="6" width="25.140625" style="182" customWidth="1"/>
    <col min="7" max="7" width="15.7109375" style="178" customWidth="1"/>
    <col min="8" max="8" width="19.85546875" style="178" customWidth="1"/>
    <col min="9" max="9" width="16.7109375" style="178" customWidth="1"/>
    <col min="10" max="10" width="11.42578125" style="178"/>
  </cols>
  <sheetData>
    <row r="4" spans="2:9" x14ac:dyDescent="0.25">
      <c r="B4" s="219" t="s">
        <v>215</v>
      </c>
      <c r="C4" s="219"/>
      <c r="D4" s="219"/>
      <c r="E4" s="219"/>
      <c r="F4" s="219"/>
      <c r="G4" s="219"/>
      <c r="H4" s="219"/>
      <c r="I4" s="219"/>
    </row>
    <row r="5" spans="2:9" x14ac:dyDescent="0.25">
      <c r="B5" s="219" t="s">
        <v>324</v>
      </c>
      <c r="C5" s="219"/>
      <c r="D5" s="219"/>
      <c r="E5" s="219"/>
      <c r="F5" s="219"/>
      <c r="G5" s="219"/>
      <c r="H5" s="219"/>
      <c r="I5" s="219"/>
    </row>
    <row r="6" spans="2:9" x14ac:dyDescent="0.25">
      <c r="B6" s="219" t="s">
        <v>325</v>
      </c>
      <c r="C6" s="219"/>
      <c r="D6" s="219"/>
      <c r="E6" s="219"/>
      <c r="F6" s="219"/>
      <c r="G6" s="219"/>
      <c r="H6" s="219"/>
      <c r="I6" s="219"/>
    </row>
    <row r="10" spans="2:9" ht="60" x14ac:dyDescent="0.25">
      <c r="B10" s="190" t="s">
        <v>300</v>
      </c>
      <c r="C10" s="191" t="s">
        <v>307</v>
      </c>
      <c r="D10" s="191" t="s">
        <v>319</v>
      </c>
      <c r="E10" s="191" t="s">
        <v>308</v>
      </c>
      <c r="F10" s="191" t="str">
        <f>+'CONTROL DE BIENES '!AI38</f>
        <v xml:space="preserve">TOTAL DE USO EN HORAS DEL BIEN MEDIA JORNADA </v>
      </c>
      <c r="G10" s="192" t="s">
        <v>309</v>
      </c>
      <c r="H10" s="192" t="s">
        <v>310</v>
      </c>
      <c r="I10" s="86" t="s">
        <v>314</v>
      </c>
    </row>
    <row r="11" spans="2:9" x14ac:dyDescent="0.25">
      <c r="B11" s="193" t="s">
        <v>272</v>
      </c>
      <c r="C11" s="188">
        <f>+'CONTROL DE BIENES '!AH8</f>
        <v>10</v>
      </c>
      <c r="D11" s="188">
        <f>+'CONTROL DE BIENES '!AH39</f>
        <v>80</v>
      </c>
      <c r="E11" s="188">
        <f>+'CONTROL DE BIENES '!AI8</f>
        <v>10</v>
      </c>
      <c r="F11" s="188">
        <f>+'CONTROL DE BIENES '!AI39</f>
        <v>40</v>
      </c>
      <c r="G11" s="194">
        <f>+'DEPRECIACION DE BIENES '!I9*'COSTO DE BIENES MENSUALES '!D11*16</f>
        <v>118518.51851851853</v>
      </c>
      <c r="H11" s="195">
        <f>+'DEPRECIACION DE BIENES '!I9*'COSTO DE BIENES MENSUALES '!F11</f>
        <v>3703.7037037037039</v>
      </c>
      <c r="I11" s="194">
        <f>+G11+H11</f>
        <v>122222.22222222223</v>
      </c>
    </row>
    <row r="12" spans="2:9" x14ac:dyDescent="0.25">
      <c r="B12" s="193" t="s">
        <v>273</v>
      </c>
      <c r="C12" s="188">
        <f>+'CONTROL DE BIENES '!AH9</f>
        <v>2</v>
      </c>
      <c r="D12" s="188">
        <f>+'CONTROL DE BIENES '!AH40</f>
        <v>16</v>
      </c>
      <c r="E12" s="188">
        <f>+'CONTROL DE BIENES '!AI9</f>
        <v>0</v>
      </c>
      <c r="F12" s="188">
        <f>+'CONTROL DE BIENES '!AI40</f>
        <v>0</v>
      </c>
      <c r="G12" s="194">
        <f>+'DEPRECIACION DE BIENES '!I10*'COSTO DE BIENES MENSUALES '!D12*16</f>
        <v>36444.444444444445</v>
      </c>
      <c r="H12" s="195">
        <f>+'DEPRECIACION DE BIENES '!I10*'COSTO DE BIENES MENSUALES '!F12</f>
        <v>0</v>
      </c>
      <c r="I12" s="194">
        <f t="shared" ref="I12:I37" si="0">+G12+H12</f>
        <v>36444.444444444445</v>
      </c>
    </row>
    <row r="13" spans="2:9" x14ac:dyDescent="0.25">
      <c r="B13" s="193" t="s">
        <v>260</v>
      </c>
      <c r="C13" s="188">
        <f>+'CONTROL DE BIENES '!AH10</f>
        <v>0</v>
      </c>
      <c r="D13" s="188">
        <f>+'CONTROL DE BIENES '!AH41</f>
        <v>0</v>
      </c>
      <c r="E13" s="188">
        <f>+'CONTROL DE BIENES '!AI10</f>
        <v>0</v>
      </c>
      <c r="F13" s="188">
        <f>+'CONTROL DE BIENES '!AI41</f>
        <v>0</v>
      </c>
      <c r="G13" s="194">
        <f>+'DEPRECIACION DE BIENES '!I11*'COSTO DE BIENES MENSUALES '!D13</f>
        <v>0</v>
      </c>
      <c r="H13" s="195">
        <f>+'DEPRECIACION DE BIENES '!I11*'COSTO DE BIENES MENSUALES '!F13</f>
        <v>0</v>
      </c>
      <c r="I13" s="194">
        <f t="shared" si="0"/>
        <v>0</v>
      </c>
    </row>
    <row r="14" spans="2:9" x14ac:dyDescent="0.25">
      <c r="B14" s="193" t="s">
        <v>261</v>
      </c>
      <c r="C14" s="188">
        <f>+'CONTROL DE BIENES '!AH11</f>
        <v>0</v>
      </c>
      <c r="D14" s="188">
        <f>+'CONTROL DE BIENES '!AH42</f>
        <v>0</v>
      </c>
      <c r="E14" s="188">
        <f>+'CONTROL DE BIENES '!AI11</f>
        <v>0</v>
      </c>
      <c r="F14" s="188">
        <f>+'CONTROL DE BIENES '!AI42</f>
        <v>0</v>
      </c>
      <c r="G14" s="194">
        <f>+'DEPRECIACION DE BIENES '!I12*'COSTO DE BIENES MENSUALES '!D14</f>
        <v>0</v>
      </c>
      <c r="H14" s="195">
        <f>+'DEPRECIACION DE BIENES '!I12*'COSTO DE BIENES MENSUALES '!F14</f>
        <v>0</v>
      </c>
      <c r="I14" s="194">
        <f t="shared" si="0"/>
        <v>0</v>
      </c>
    </row>
    <row r="15" spans="2:9" x14ac:dyDescent="0.25">
      <c r="B15" s="193" t="s">
        <v>262</v>
      </c>
      <c r="C15" s="188">
        <f>+'CONTROL DE BIENES '!AH12</f>
        <v>0</v>
      </c>
      <c r="D15" s="188">
        <f>+'CONTROL DE BIENES '!AH43</f>
        <v>0</v>
      </c>
      <c r="E15" s="188">
        <f>+'CONTROL DE BIENES '!AI12</f>
        <v>0</v>
      </c>
      <c r="F15" s="188">
        <f>+'CONTROL DE BIENES '!AI43</f>
        <v>0</v>
      </c>
      <c r="G15" s="194">
        <f>+'DEPRECIACION DE BIENES '!I13*'COSTO DE BIENES MENSUALES '!D15</f>
        <v>0</v>
      </c>
      <c r="H15" s="195">
        <f>+'DEPRECIACION DE BIENES '!I13*'COSTO DE BIENES MENSUALES '!F15</f>
        <v>0</v>
      </c>
      <c r="I15" s="194">
        <f t="shared" si="0"/>
        <v>0</v>
      </c>
    </row>
    <row r="16" spans="2:9" x14ac:dyDescent="0.25">
      <c r="B16" s="193" t="s">
        <v>263</v>
      </c>
      <c r="C16" s="188">
        <f>+'CONTROL DE BIENES '!AH13</f>
        <v>0</v>
      </c>
      <c r="D16" s="188">
        <f>+'CONTROL DE BIENES '!AH44</f>
        <v>0</v>
      </c>
      <c r="E16" s="188">
        <f>+'CONTROL DE BIENES '!AI13</f>
        <v>0</v>
      </c>
      <c r="F16" s="188">
        <f>+'CONTROL DE BIENES '!AI44</f>
        <v>0</v>
      </c>
      <c r="G16" s="194">
        <f>+'DEPRECIACION DE BIENES '!I14*'COSTO DE BIENES MENSUALES '!D16</f>
        <v>0</v>
      </c>
      <c r="H16" s="195">
        <f>+'DEPRECIACION DE BIENES '!I14*'COSTO DE BIENES MENSUALES '!F16</f>
        <v>0</v>
      </c>
      <c r="I16" s="194">
        <f t="shared" si="0"/>
        <v>0</v>
      </c>
    </row>
    <row r="17" spans="2:9" x14ac:dyDescent="0.25">
      <c r="B17" s="193" t="s">
        <v>264</v>
      </c>
      <c r="C17" s="188">
        <f>+'CONTROL DE BIENES '!AH14</f>
        <v>0</v>
      </c>
      <c r="D17" s="188">
        <f>+'CONTROL DE BIENES '!AH45</f>
        <v>0</v>
      </c>
      <c r="E17" s="188">
        <f>+'CONTROL DE BIENES '!AI14</f>
        <v>0</v>
      </c>
      <c r="F17" s="188">
        <f>+'CONTROL DE BIENES '!AI45</f>
        <v>0</v>
      </c>
      <c r="G17" s="194">
        <f>+'DEPRECIACION DE BIENES '!I15*'COSTO DE BIENES MENSUALES '!D17</f>
        <v>0</v>
      </c>
      <c r="H17" s="195">
        <f>+'DEPRECIACION DE BIENES '!I15*'COSTO DE BIENES MENSUALES '!F17</f>
        <v>0</v>
      </c>
      <c r="I17" s="194">
        <f t="shared" si="0"/>
        <v>0</v>
      </c>
    </row>
    <row r="18" spans="2:9" x14ac:dyDescent="0.25">
      <c r="B18" s="193" t="s">
        <v>265</v>
      </c>
      <c r="C18" s="188">
        <f>+'CONTROL DE BIENES '!AH15</f>
        <v>0</v>
      </c>
      <c r="D18" s="188">
        <f>+'CONTROL DE BIENES '!AH46</f>
        <v>0</v>
      </c>
      <c r="E18" s="188">
        <f>+'CONTROL DE BIENES '!AI15</f>
        <v>0</v>
      </c>
      <c r="F18" s="188">
        <f>+'CONTROL DE BIENES '!AI46</f>
        <v>0</v>
      </c>
      <c r="G18" s="194">
        <f>+'DEPRECIACION DE BIENES '!I16*'COSTO DE BIENES MENSUALES '!D18</f>
        <v>0</v>
      </c>
      <c r="H18" s="195">
        <f>+'DEPRECIACION DE BIENES '!I16*'COSTO DE BIENES MENSUALES '!F18</f>
        <v>0</v>
      </c>
      <c r="I18" s="194">
        <f t="shared" si="0"/>
        <v>0</v>
      </c>
    </row>
    <row r="19" spans="2:9" x14ac:dyDescent="0.25">
      <c r="B19" s="193" t="s">
        <v>274</v>
      </c>
      <c r="C19" s="188">
        <f>+'CONTROL DE BIENES '!AH16</f>
        <v>0</v>
      </c>
      <c r="D19" s="188">
        <f>+'CONTROL DE BIENES '!AH47</f>
        <v>0</v>
      </c>
      <c r="E19" s="188">
        <f>+'CONTROL DE BIENES '!AI16</f>
        <v>0</v>
      </c>
      <c r="F19" s="188">
        <f>+'CONTROL DE BIENES '!AI47</f>
        <v>0</v>
      </c>
      <c r="G19" s="194">
        <f>+'DEPRECIACION DE BIENES '!I17*'COSTO DE BIENES MENSUALES '!D19</f>
        <v>0</v>
      </c>
      <c r="H19" s="195">
        <f>+'DEPRECIACION DE BIENES '!I17*'COSTO DE BIENES MENSUALES '!F19</f>
        <v>0</v>
      </c>
      <c r="I19" s="194">
        <f t="shared" si="0"/>
        <v>0</v>
      </c>
    </row>
    <row r="20" spans="2:9" x14ac:dyDescent="0.25">
      <c r="B20" s="193" t="s">
        <v>275</v>
      </c>
      <c r="C20" s="188">
        <f>+'CONTROL DE BIENES '!AH17</f>
        <v>0</v>
      </c>
      <c r="D20" s="188">
        <f>+'CONTROL DE BIENES '!AH48</f>
        <v>0</v>
      </c>
      <c r="E20" s="188">
        <f>+'CONTROL DE BIENES '!AI17</f>
        <v>0</v>
      </c>
      <c r="F20" s="188">
        <f>+'CONTROL DE BIENES '!AI48</f>
        <v>0</v>
      </c>
      <c r="G20" s="194">
        <f>+'DEPRECIACION DE BIENES '!I18*'COSTO DE BIENES MENSUALES '!D20</f>
        <v>0</v>
      </c>
      <c r="H20" s="195">
        <f>+'DEPRECIACION DE BIENES '!I18*'COSTO DE BIENES MENSUALES '!F20</f>
        <v>0</v>
      </c>
      <c r="I20" s="194">
        <f t="shared" si="0"/>
        <v>0</v>
      </c>
    </row>
    <row r="21" spans="2:9" x14ac:dyDescent="0.25">
      <c r="B21" s="193" t="s">
        <v>278</v>
      </c>
      <c r="C21" s="188">
        <f>+'CONTROL DE BIENES '!AH18</f>
        <v>0</v>
      </c>
      <c r="D21" s="188">
        <f>+'CONTROL DE BIENES '!AH49</f>
        <v>0</v>
      </c>
      <c r="E21" s="188">
        <f>+'CONTROL DE BIENES '!AI18</f>
        <v>0</v>
      </c>
      <c r="F21" s="188">
        <f>+'CONTROL DE BIENES '!AI49</f>
        <v>0</v>
      </c>
      <c r="G21" s="194">
        <f>+'DEPRECIACION DE BIENES '!I23*'COSTO DE BIENES MENSUALES '!D21</f>
        <v>0</v>
      </c>
      <c r="H21" s="195">
        <f>+'DEPRECIACION DE BIENES '!I23*'COSTO DE BIENES MENSUALES '!F21</f>
        <v>0</v>
      </c>
      <c r="I21" s="194">
        <f t="shared" si="0"/>
        <v>0</v>
      </c>
    </row>
    <row r="22" spans="2:9" x14ac:dyDescent="0.25">
      <c r="B22" s="193" t="s">
        <v>279</v>
      </c>
      <c r="C22" s="188">
        <f>+'CONTROL DE BIENES '!AH19</f>
        <v>0</v>
      </c>
      <c r="D22" s="188">
        <f>+'CONTROL DE BIENES '!AH50</f>
        <v>0</v>
      </c>
      <c r="E22" s="188">
        <f>+'CONTROL DE BIENES '!AI19</f>
        <v>0</v>
      </c>
      <c r="F22" s="188">
        <f>+'CONTROL DE BIENES '!AI50</f>
        <v>0</v>
      </c>
      <c r="G22" s="194">
        <f>+'DEPRECIACION DE BIENES '!I24*'COSTO DE BIENES MENSUALES '!D22</f>
        <v>0</v>
      </c>
      <c r="H22" s="195">
        <f>+'DEPRECIACION DE BIENES '!I24*'COSTO DE BIENES MENSUALES '!F22</f>
        <v>0</v>
      </c>
      <c r="I22" s="194">
        <f t="shared" si="0"/>
        <v>0</v>
      </c>
    </row>
    <row r="23" spans="2:9" x14ac:dyDescent="0.25">
      <c r="B23" s="193" t="s">
        <v>280</v>
      </c>
      <c r="C23" s="188">
        <f>+'CONTROL DE BIENES '!AH20</f>
        <v>0</v>
      </c>
      <c r="D23" s="188">
        <f>+'CONTROL DE BIENES '!AH51</f>
        <v>0</v>
      </c>
      <c r="E23" s="188">
        <f>+'CONTROL DE BIENES '!AI20</f>
        <v>0</v>
      </c>
      <c r="F23" s="188">
        <f>+'CONTROL DE BIENES '!AI51</f>
        <v>0</v>
      </c>
      <c r="G23" s="194">
        <f>+'DEPRECIACION DE BIENES '!I25*'COSTO DE BIENES MENSUALES '!D23</f>
        <v>0</v>
      </c>
      <c r="H23" s="195">
        <f>+'DEPRECIACION DE BIENES '!I25*'COSTO DE BIENES MENSUALES '!F23</f>
        <v>0</v>
      </c>
      <c r="I23" s="194">
        <f t="shared" si="0"/>
        <v>0</v>
      </c>
    </row>
    <row r="24" spans="2:9" x14ac:dyDescent="0.25">
      <c r="B24" s="193" t="s">
        <v>256</v>
      </c>
      <c r="C24" s="188">
        <f>+'CONTROL DE BIENES '!AH21</f>
        <v>0</v>
      </c>
      <c r="D24" s="188">
        <f>+'CONTROL DE BIENES '!AH52</f>
        <v>0</v>
      </c>
      <c r="E24" s="188">
        <f>+'CONTROL DE BIENES '!AI21</f>
        <v>0</v>
      </c>
      <c r="F24" s="188">
        <f>+'CONTROL DE BIENES '!AI52</f>
        <v>0</v>
      </c>
      <c r="G24" s="194">
        <f>+'DEPRECIACION DE BIENES '!I26*'COSTO DE BIENES MENSUALES '!D24</f>
        <v>0</v>
      </c>
      <c r="H24" s="195">
        <f>+'DEPRECIACION DE BIENES '!I26*'COSTO DE BIENES MENSUALES '!F24</f>
        <v>0</v>
      </c>
      <c r="I24" s="194">
        <f t="shared" si="0"/>
        <v>0</v>
      </c>
    </row>
    <row r="25" spans="2:9" x14ac:dyDescent="0.25">
      <c r="B25" s="193" t="s">
        <v>281</v>
      </c>
      <c r="C25" s="188">
        <f>+'CONTROL DE BIENES '!AH22</f>
        <v>0</v>
      </c>
      <c r="D25" s="188">
        <f>+'CONTROL DE BIENES '!AH53</f>
        <v>0</v>
      </c>
      <c r="E25" s="188">
        <f>+'CONTROL DE BIENES '!AI22</f>
        <v>0</v>
      </c>
      <c r="F25" s="188">
        <f>+'CONTROL DE BIENES '!AI53</f>
        <v>0</v>
      </c>
      <c r="G25" s="194">
        <f>+'DEPRECIACION DE BIENES '!I27*'COSTO DE BIENES MENSUALES '!D25</f>
        <v>0</v>
      </c>
      <c r="H25" s="195">
        <f>+'DEPRECIACION DE BIENES '!I27*'COSTO DE BIENES MENSUALES '!F25</f>
        <v>0</v>
      </c>
      <c r="I25" s="194">
        <f t="shared" si="0"/>
        <v>0</v>
      </c>
    </row>
    <row r="26" spans="2:9" x14ac:dyDescent="0.25">
      <c r="B26" s="193" t="s">
        <v>282</v>
      </c>
      <c r="C26" s="188">
        <f>+'CONTROL DE BIENES '!AH23</f>
        <v>0</v>
      </c>
      <c r="D26" s="188">
        <f>+'CONTROL DE BIENES '!AH54</f>
        <v>0</v>
      </c>
      <c r="E26" s="188">
        <f>+'CONTROL DE BIENES '!AI23</f>
        <v>0</v>
      </c>
      <c r="F26" s="188">
        <f>+'CONTROL DE BIENES '!AI54</f>
        <v>0</v>
      </c>
      <c r="G26" s="194">
        <f>+'DEPRECIACION DE BIENES '!I28*'COSTO DE BIENES MENSUALES '!D26*16</f>
        <v>0</v>
      </c>
      <c r="H26" s="195">
        <f>+'DEPRECIACION DE BIENES '!I28*'COSTO DE BIENES MENSUALES '!F26</f>
        <v>0</v>
      </c>
      <c r="I26" s="194">
        <f t="shared" si="0"/>
        <v>0</v>
      </c>
    </row>
    <row r="27" spans="2:9" x14ac:dyDescent="0.25">
      <c r="B27" s="193" t="s">
        <v>285</v>
      </c>
      <c r="C27" s="188">
        <f>+'CONTROL DE BIENES '!AH24</f>
        <v>0</v>
      </c>
      <c r="D27" s="188">
        <f>+'CONTROL DE BIENES '!AH55</f>
        <v>0</v>
      </c>
      <c r="E27" s="188">
        <f>+'CONTROL DE BIENES '!AI24</f>
        <v>0</v>
      </c>
      <c r="F27" s="188">
        <f>+'CONTROL DE BIENES '!AI55</f>
        <v>0</v>
      </c>
      <c r="G27" s="194">
        <f>+'DEPRECIACION DE BIENES '!I33*'COSTO DE BIENES MENSUALES '!D27</f>
        <v>0</v>
      </c>
      <c r="H27" s="195">
        <f>+'DEPRECIACION DE BIENES '!I33*'COSTO DE BIENES MENSUALES '!F27</f>
        <v>0</v>
      </c>
      <c r="I27" s="194">
        <f t="shared" si="0"/>
        <v>0</v>
      </c>
    </row>
    <row r="28" spans="2:9" x14ac:dyDescent="0.25">
      <c r="B28" s="193" t="s">
        <v>286</v>
      </c>
      <c r="C28" s="188">
        <f>+'CONTROL DE BIENES '!AH25</f>
        <v>0</v>
      </c>
      <c r="D28" s="188">
        <f>+'CONTROL DE BIENES '!AH56</f>
        <v>0</v>
      </c>
      <c r="E28" s="188">
        <f>+'CONTROL DE BIENES '!AI25</f>
        <v>0</v>
      </c>
      <c r="F28" s="188">
        <f>+'CONTROL DE BIENES '!AI56</f>
        <v>0</v>
      </c>
      <c r="G28" s="194">
        <f>+'DEPRECIACION DE BIENES '!I34*'COSTO DE BIENES MENSUALES '!D28</f>
        <v>0</v>
      </c>
      <c r="H28" s="195">
        <f>+'DEPRECIACION DE BIENES '!I34*'COSTO DE BIENES MENSUALES '!F28</f>
        <v>0</v>
      </c>
      <c r="I28" s="194">
        <f t="shared" si="0"/>
        <v>0</v>
      </c>
    </row>
    <row r="29" spans="2:9" x14ac:dyDescent="0.25">
      <c r="B29" s="193" t="s">
        <v>257</v>
      </c>
      <c r="C29" s="188">
        <f>+'CONTROL DE BIENES '!AH26</f>
        <v>0</v>
      </c>
      <c r="D29" s="188">
        <f>+'CONTROL DE BIENES '!AH57</f>
        <v>0</v>
      </c>
      <c r="E29" s="188">
        <f>+'CONTROL DE BIENES '!AI26</f>
        <v>0</v>
      </c>
      <c r="F29" s="188">
        <f>+'CONTROL DE BIENES '!AI57</f>
        <v>0</v>
      </c>
      <c r="G29" s="194">
        <f>+'DEPRECIACION DE BIENES '!I35*'COSTO DE BIENES MENSUALES '!D29</f>
        <v>0</v>
      </c>
      <c r="H29" s="195">
        <f>+'DEPRECIACION DE BIENES '!I35*'COSTO DE BIENES MENSUALES '!F29</f>
        <v>0</v>
      </c>
      <c r="I29" s="194">
        <f t="shared" si="0"/>
        <v>0</v>
      </c>
    </row>
    <row r="30" spans="2:9" x14ac:dyDescent="0.25">
      <c r="B30" s="193" t="s">
        <v>287</v>
      </c>
      <c r="C30" s="188">
        <f>+'CONTROL DE BIENES '!AH27</f>
        <v>0</v>
      </c>
      <c r="D30" s="188">
        <f>+'CONTROL DE BIENES '!AH58</f>
        <v>0</v>
      </c>
      <c r="E30" s="188">
        <f>+'CONTROL DE BIENES '!AI27</f>
        <v>0</v>
      </c>
      <c r="F30" s="188">
        <f>+'CONTROL DE BIENES '!AI58</f>
        <v>0</v>
      </c>
      <c r="G30" s="194">
        <f>+'DEPRECIACION DE BIENES '!I36*'COSTO DE BIENES MENSUALES '!D30</f>
        <v>0</v>
      </c>
      <c r="H30" s="195">
        <f>+'DEPRECIACION DE BIENES '!I36*'COSTO DE BIENES MENSUALES '!F30</f>
        <v>0</v>
      </c>
      <c r="I30" s="194">
        <f t="shared" si="0"/>
        <v>0</v>
      </c>
    </row>
    <row r="31" spans="2:9" x14ac:dyDescent="0.25">
      <c r="B31" s="193" t="s">
        <v>259</v>
      </c>
      <c r="C31" s="188">
        <f>+'CONTROL DE BIENES '!AH28</f>
        <v>0</v>
      </c>
      <c r="D31" s="188">
        <f>+'CONTROL DE BIENES '!AH59</f>
        <v>0</v>
      </c>
      <c r="E31" s="188">
        <f>+'CONTROL DE BIENES '!AI28</f>
        <v>0</v>
      </c>
      <c r="F31" s="188">
        <f>+'CONTROL DE BIENES '!AI59</f>
        <v>0</v>
      </c>
      <c r="G31" s="194">
        <f>+'DEPRECIACION DE BIENES '!I37*'COSTO DE BIENES MENSUALES '!D31</f>
        <v>0</v>
      </c>
      <c r="H31" s="195">
        <f>+'DEPRECIACION DE BIENES '!I37*'COSTO DE BIENES MENSUALES '!F31</f>
        <v>0</v>
      </c>
      <c r="I31" s="194">
        <f t="shared" si="0"/>
        <v>0</v>
      </c>
    </row>
    <row r="32" spans="2:9" x14ac:dyDescent="0.25">
      <c r="B32" s="193" t="s">
        <v>288</v>
      </c>
      <c r="C32" s="188">
        <f>+'CONTROL DE BIENES '!AH29</f>
        <v>0</v>
      </c>
      <c r="D32" s="188">
        <f>+'CONTROL DE BIENES '!AH60</f>
        <v>0</v>
      </c>
      <c r="E32" s="188">
        <f>+'CONTROL DE BIENES '!AI29</f>
        <v>0</v>
      </c>
      <c r="F32" s="188">
        <f>+'CONTROL DE BIENES '!AI60</f>
        <v>0</v>
      </c>
      <c r="G32" s="194">
        <f>+'DEPRECIACION DE BIENES '!I38*'COSTO DE BIENES MENSUALES '!D32</f>
        <v>0</v>
      </c>
      <c r="H32" s="195">
        <f>+'DEPRECIACION DE BIENES '!I38*'COSTO DE BIENES MENSUALES '!F32</f>
        <v>0</v>
      </c>
      <c r="I32" s="194">
        <f t="shared" si="0"/>
        <v>0</v>
      </c>
    </row>
    <row r="33" spans="2:9" x14ac:dyDescent="0.25">
      <c r="B33" s="193" t="s">
        <v>289</v>
      </c>
      <c r="C33" s="188">
        <f>+'CONTROL DE BIENES '!AH30</f>
        <v>0</v>
      </c>
      <c r="D33" s="188">
        <f>+'CONTROL DE BIENES '!AH61</f>
        <v>0</v>
      </c>
      <c r="E33" s="188">
        <f>+'CONTROL DE BIENES '!AI30</f>
        <v>0</v>
      </c>
      <c r="F33" s="188">
        <f>+'CONTROL DE BIENES '!AI61</f>
        <v>0</v>
      </c>
      <c r="G33" s="194">
        <f>+'DEPRECIACION DE BIENES '!I39*'COSTO DE BIENES MENSUALES '!D33</f>
        <v>0</v>
      </c>
      <c r="H33" s="195">
        <f>+'DEPRECIACION DE BIENES '!I39*'COSTO DE BIENES MENSUALES '!F33</f>
        <v>0</v>
      </c>
      <c r="I33" s="194">
        <f t="shared" si="0"/>
        <v>0</v>
      </c>
    </row>
    <row r="34" spans="2:9" x14ac:dyDescent="0.25">
      <c r="B34" s="193" t="s">
        <v>258</v>
      </c>
      <c r="C34" s="188">
        <f>+'CONTROL DE BIENES '!AH31</f>
        <v>0</v>
      </c>
      <c r="D34" s="188">
        <f>+'CONTROL DE BIENES '!AH62</f>
        <v>0</v>
      </c>
      <c r="E34" s="188">
        <f>+'CONTROL DE BIENES '!AI31</f>
        <v>0</v>
      </c>
      <c r="F34" s="188">
        <f>+'CONTROL DE BIENES '!AI62</f>
        <v>0</v>
      </c>
      <c r="G34" s="194">
        <f>+'DEPRECIACION DE BIENES '!I40*'COSTO DE BIENES MENSUALES '!D34</f>
        <v>0</v>
      </c>
      <c r="H34" s="195">
        <f>+'DEPRECIACION DE BIENES '!I40*'COSTO DE BIENES MENSUALES '!F34</f>
        <v>0</v>
      </c>
      <c r="I34" s="194">
        <f t="shared" si="0"/>
        <v>0</v>
      </c>
    </row>
    <row r="35" spans="2:9" x14ac:dyDescent="0.25">
      <c r="B35" s="193" t="s">
        <v>290</v>
      </c>
      <c r="C35" s="188">
        <f>+'CONTROL DE BIENES '!AH32</f>
        <v>0</v>
      </c>
      <c r="D35" s="188">
        <f>+'CONTROL DE BIENES '!AH63</f>
        <v>0</v>
      </c>
      <c r="E35" s="188">
        <f>+'CONTROL DE BIENES '!AI32</f>
        <v>0</v>
      </c>
      <c r="F35" s="188">
        <f>+'CONTROL DE BIENES '!AI63</f>
        <v>0</v>
      </c>
      <c r="G35" s="194">
        <f>+'DEPRECIACION DE BIENES '!I41*'COSTO DE BIENES MENSUALES '!D35</f>
        <v>0</v>
      </c>
      <c r="H35" s="195">
        <f>+'DEPRECIACION DE BIENES '!I41*'COSTO DE BIENES MENSUALES '!F35</f>
        <v>0</v>
      </c>
      <c r="I35" s="194">
        <f t="shared" si="0"/>
        <v>0</v>
      </c>
    </row>
    <row r="36" spans="2:9" x14ac:dyDescent="0.25">
      <c r="B36" s="193" t="s">
        <v>291</v>
      </c>
      <c r="C36" s="188">
        <f>+'CONTROL DE BIENES '!AH33</f>
        <v>0</v>
      </c>
      <c r="D36" s="188">
        <f>+'CONTROL DE BIENES '!AH64</f>
        <v>0</v>
      </c>
      <c r="E36" s="188">
        <f>+'CONTROL DE BIENES '!AI33</f>
        <v>0</v>
      </c>
      <c r="F36" s="188">
        <f>+'CONTROL DE BIENES '!AI64</f>
        <v>0</v>
      </c>
      <c r="G36" s="194">
        <f>+'DEPRECIACION DE BIENES '!I42*'COSTO DE BIENES MENSUALES '!D36</f>
        <v>0</v>
      </c>
      <c r="H36" s="195">
        <f>+'DEPRECIACION DE BIENES '!I42*'COSTO DE BIENES MENSUALES '!F36</f>
        <v>0</v>
      </c>
      <c r="I36" s="194">
        <f t="shared" si="0"/>
        <v>0</v>
      </c>
    </row>
    <row r="37" spans="2:9" x14ac:dyDescent="0.25">
      <c r="B37" s="193" t="s">
        <v>292</v>
      </c>
      <c r="C37" s="188">
        <f>+'CONTROL DE BIENES '!AH34</f>
        <v>0</v>
      </c>
      <c r="D37" s="188">
        <f>+'CONTROL DE BIENES '!AH65</f>
        <v>0</v>
      </c>
      <c r="E37" s="188">
        <f>+'CONTROL DE BIENES '!AI34</f>
        <v>0</v>
      </c>
      <c r="F37" s="188">
        <f>+'CONTROL DE BIENES '!AI65</f>
        <v>0</v>
      </c>
      <c r="G37" s="194">
        <f>+'DEPRECIACION DE BIENES '!I43*'COSTO DE BIENES MENSUALES '!D37</f>
        <v>0</v>
      </c>
      <c r="H37" s="195">
        <f>+'DEPRECIACION DE BIENES '!I43*'COSTO DE BIENES MENSUALES '!F37</f>
        <v>0</v>
      </c>
      <c r="I37" s="194">
        <f t="shared" si="0"/>
        <v>0</v>
      </c>
    </row>
    <row r="38" spans="2:9" x14ac:dyDescent="0.25">
      <c r="B38" s="233" t="s">
        <v>315</v>
      </c>
      <c r="C38" s="233"/>
      <c r="D38" s="233"/>
      <c r="E38" s="233"/>
      <c r="F38" s="179"/>
      <c r="G38" s="194">
        <f>+SUM(G11:G37)</f>
        <v>154962.96296296298</v>
      </c>
      <c r="H38" s="194">
        <f t="shared" ref="H38:I38" si="1">+SUM(H11:H37)</f>
        <v>3703.7037037037039</v>
      </c>
      <c r="I38" s="194">
        <f t="shared" si="1"/>
        <v>158666.66666666669</v>
      </c>
    </row>
    <row r="39" spans="2:9" x14ac:dyDescent="0.25">
      <c r="G39" s="196"/>
      <c r="H39" s="196"/>
    </row>
  </sheetData>
  <sheetProtection algorithmName="SHA-512" hashValue="yCXfDmyfjuMue89HbXW3dzgEmCbgCLFj6qbjZaBIOhweaskwvgve1kZX54ePWkdqDn4/0BPtiyxrZc+n3XP+9g==" saltValue="O5gl4BCB5FuG6/5BQs3xwg==" spinCount="100000" sheet="1" objects="1" scenarios="1"/>
  <mergeCells count="4">
    <mergeCell ref="B38:E38"/>
    <mergeCell ref="B4:I4"/>
    <mergeCell ref="B5:I5"/>
    <mergeCell ref="B6:I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8B78-5A03-4C3C-A5A2-14562003067D}">
  <dimension ref="A1:X59"/>
  <sheetViews>
    <sheetView topLeftCell="A3" zoomScale="113" workbookViewId="0">
      <selection activeCell="B38" sqref="B38:D38"/>
    </sheetView>
  </sheetViews>
  <sheetFormatPr baseColWidth="10" defaultRowHeight="15" x14ac:dyDescent="0.25"/>
  <cols>
    <col min="1" max="1" width="5.7109375" style="178" customWidth="1"/>
    <col min="2" max="2" width="4" customWidth="1"/>
    <col min="3" max="3" width="3.42578125" customWidth="1"/>
    <col min="4" max="4" width="6.42578125" style="207" customWidth="1"/>
    <col min="5" max="5" width="10.28515625" style="141" customWidth="1"/>
    <col min="6" max="6" width="10.85546875" style="142" customWidth="1"/>
    <col min="7" max="7" width="10.85546875" style="141" customWidth="1"/>
    <col min="8" max="8" width="25.42578125" style="7" customWidth="1"/>
    <col min="9" max="9" width="19.42578125" style="7" customWidth="1"/>
    <col min="10" max="10" width="6.7109375" style="178" customWidth="1"/>
    <col min="11" max="24" width="11.42578125" style="178"/>
  </cols>
  <sheetData>
    <row r="1" spans="2:14" s="178" customFormat="1" x14ac:dyDescent="0.25">
      <c r="D1" s="204"/>
      <c r="E1" s="182"/>
      <c r="F1" s="183"/>
      <c r="G1" s="182"/>
      <c r="H1" s="196"/>
      <c r="I1" s="196"/>
    </row>
    <row r="2" spans="2:14" s="178" customFormat="1" ht="18.75" x14ac:dyDescent="0.3">
      <c r="B2" s="236" t="s">
        <v>162</v>
      </c>
      <c r="C2" s="236"/>
      <c r="D2" s="236"/>
      <c r="E2" s="236"/>
      <c r="F2" s="236"/>
      <c r="G2" s="236"/>
      <c r="H2" s="236"/>
      <c r="I2" s="236"/>
    </row>
    <row r="3" spans="2:14" s="178" customFormat="1" x14ac:dyDescent="0.25">
      <c r="B3" s="219" t="s">
        <v>219</v>
      </c>
      <c r="C3" s="219"/>
      <c r="D3" s="219"/>
      <c r="E3" s="219"/>
      <c r="F3" s="219"/>
      <c r="G3" s="219"/>
      <c r="H3" s="219"/>
      <c r="I3" s="219"/>
    </row>
    <row r="4" spans="2:14" s="178" customFormat="1" x14ac:dyDescent="0.25">
      <c r="B4" s="235" t="s">
        <v>220</v>
      </c>
      <c r="C4" s="235"/>
      <c r="D4" s="235"/>
      <c r="E4" s="235"/>
      <c r="F4" s="235"/>
      <c r="G4" s="235"/>
      <c r="H4" s="235"/>
      <c r="I4" s="235"/>
    </row>
    <row r="5" spans="2:14" s="178" customFormat="1" x14ac:dyDescent="0.25">
      <c r="D5" s="204"/>
      <c r="E5" s="182"/>
      <c r="F5" s="183"/>
      <c r="G5" s="182"/>
      <c r="H5" s="196"/>
      <c r="I5" s="196"/>
    </row>
    <row r="6" spans="2:14" ht="45" customHeight="1" x14ac:dyDescent="0.25">
      <c r="B6" s="238" t="s">
        <v>0</v>
      </c>
      <c r="C6" s="238"/>
      <c r="D6" s="238"/>
      <c r="E6" s="238" t="s">
        <v>77</v>
      </c>
      <c r="F6" s="238" t="s">
        <v>251</v>
      </c>
      <c r="G6" s="239" t="s">
        <v>252</v>
      </c>
      <c r="H6" s="240" t="s">
        <v>253</v>
      </c>
      <c r="I6" s="241" t="s">
        <v>1</v>
      </c>
    </row>
    <row r="7" spans="2:14" ht="19.5" thickBot="1" x14ac:dyDescent="0.35">
      <c r="B7" s="160" t="s">
        <v>254</v>
      </c>
      <c r="C7" s="160" t="s">
        <v>221</v>
      </c>
      <c r="D7" s="205" t="s">
        <v>255</v>
      </c>
      <c r="E7" s="238"/>
      <c r="F7" s="238"/>
      <c r="G7" s="239"/>
      <c r="H7" s="240"/>
      <c r="I7" s="241"/>
      <c r="J7" s="203"/>
      <c r="K7" s="203"/>
      <c r="L7" s="234"/>
      <c r="M7" s="234"/>
      <c r="N7" s="234"/>
    </row>
    <row r="8" spans="2:14" ht="18.75" customHeight="1" x14ac:dyDescent="0.25">
      <c r="B8" s="3"/>
      <c r="C8" s="3"/>
      <c r="D8" s="206"/>
      <c r="E8" s="150"/>
      <c r="F8" s="11"/>
      <c r="G8" s="159"/>
      <c r="H8" s="9"/>
      <c r="I8" s="175">
        <f>+F8*H8</f>
        <v>0</v>
      </c>
      <c r="K8" s="246" t="s">
        <v>326</v>
      </c>
      <c r="L8" s="247"/>
      <c r="M8" s="247"/>
      <c r="N8" s="248"/>
    </row>
    <row r="9" spans="2:14" x14ac:dyDescent="0.25">
      <c r="B9" s="3"/>
      <c r="C9" s="3"/>
      <c r="D9" s="206"/>
      <c r="E9" s="159"/>
      <c r="F9" s="11"/>
      <c r="G9" s="159"/>
      <c r="H9" s="9"/>
      <c r="I9" s="175">
        <f t="shared" ref="I9:I38" si="0">+F9*H9</f>
        <v>0</v>
      </c>
      <c r="K9" s="249"/>
      <c r="L9" s="250"/>
      <c r="M9" s="250"/>
      <c r="N9" s="251"/>
    </row>
    <row r="10" spans="2:14" x14ac:dyDescent="0.25">
      <c r="B10" s="3"/>
      <c r="C10" s="3"/>
      <c r="D10" s="206"/>
      <c r="E10" s="159"/>
      <c r="F10" s="11"/>
      <c r="G10" s="159"/>
      <c r="H10" s="9"/>
      <c r="I10" s="175">
        <f t="shared" si="0"/>
        <v>0</v>
      </c>
      <c r="K10" s="249"/>
      <c r="L10" s="250"/>
      <c r="M10" s="250"/>
      <c r="N10" s="251"/>
    </row>
    <row r="11" spans="2:14" ht="15.75" thickBot="1" x14ac:dyDescent="0.3">
      <c r="B11" s="3"/>
      <c r="C11" s="3"/>
      <c r="D11" s="206"/>
      <c r="E11" s="159"/>
      <c r="F11" s="11"/>
      <c r="G11" s="159"/>
      <c r="H11" s="9"/>
      <c r="I11" s="175">
        <f t="shared" si="0"/>
        <v>0</v>
      </c>
      <c r="K11" s="252"/>
      <c r="L11" s="253"/>
      <c r="M11" s="253"/>
      <c r="N11" s="254"/>
    </row>
    <row r="12" spans="2:14" x14ac:dyDescent="0.25">
      <c r="B12" s="3"/>
      <c r="C12" s="3"/>
      <c r="D12" s="206"/>
      <c r="E12" s="159"/>
      <c r="F12" s="11"/>
      <c r="G12" s="159"/>
      <c r="H12" s="9"/>
      <c r="I12" s="175">
        <f t="shared" si="0"/>
        <v>0</v>
      </c>
    </row>
    <row r="13" spans="2:14" x14ac:dyDescent="0.25">
      <c r="B13" s="3"/>
      <c r="C13" s="3"/>
      <c r="D13" s="206"/>
      <c r="E13" s="159"/>
      <c r="F13" s="11"/>
      <c r="G13" s="159"/>
      <c r="H13" s="9"/>
      <c r="I13" s="175">
        <f t="shared" si="0"/>
        <v>0</v>
      </c>
    </row>
    <row r="14" spans="2:14" x14ac:dyDescent="0.25">
      <c r="B14" s="3"/>
      <c r="C14" s="3"/>
      <c r="D14" s="206"/>
      <c r="E14" s="159"/>
      <c r="F14" s="11"/>
      <c r="G14" s="159"/>
      <c r="H14" s="9"/>
      <c r="I14" s="175">
        <f t="shared" si="0"/>
        <v>0</v>
      </c>
    </row>
    <row r="15" spans="2:14" x14ac:dyDescent="0.25">
      <c r="B15" s="3"/>
      <c r="C15" s="3"/>
      <c r="D15" s="206"/>
      <c r="E15" s="159"/>
      <c r="F15" s="11"/>
      <c r="G15" s="159"/>
      <c r="H15" s="9"/>
      <c r="I15" s="175">
        <f t="shared" si="0"/>
        <v>0</v>
      </c>
    </row>
    <row r="16" spans="2:14" x14ac:dyDescent="0.25">
      <c r="B16" s="3"/>
      <c r="C16" s="3"/>
      <c r="D16" s="206"/>
      <c r="E16" s="159"/>
      <c r="F16" s="11"/>
      <c r="G16" s="159"/>
      <c r="H16" s="9"/>
      <c r="I16" s="175">
        <f t="shared" si="0"/>
        <v>0</v>
      </c>
    </row>
    <row r="17" spans="2:9" x14ac:dyDescent="0.25">
      <c r="B17" s="3"/>
      <c r="C17" s="3"/>
      <c r="D17" s="206"/>
      <c r="E17" s="159"/>
      <c r="F17" s="11"/>
      <c r="G17" s="159"/>
      <c r="H17" s="9"/>
      <c r="I17" s="175">
        <f t="shared" si="0"/>
        <v>0</v>
      </c>
    </row>
    <row r="18" spans="2:9" x14ac:dyDescent="0.25">
      <c r="B18" s="3"/>
      <c r="C18" s="3"/>
      <c r="D18" s="206"/>
      <c r="E18" s="159"/>
      <c r="F18" s="11"/>
      <c r="G18" s="159"/>
      <c r="H18" s="9"/>
      <c r="I18" s="175">
        <f t="shared" si="0"/>
        <v>0</v>
      </c>
    </row>
    <row r="19" spans="2:9" x14ac:dyDescent="0.25">
      <c r="B19" s="3"/>
      <c r="C19" s="3"/>
      <c r="D19" s="206"/>
      <c r="E19" s="159"/>
      <c r="F19" s="11"/>
      <c r="G19" s="159"/>
      <c r="H19" s="9"/>
      <c r="I19" s="175">
        <f t="shared" si="0"/>
        <v>0</v>
      </c>
    </row>
    <row r="20" spans="2:9" x14ac:dyDescent="0.25">
      <c r="B20" s="3"/>
      <c r="C20" s="3"/>
      <c r="D20" s="206"/>
      <c r="E20" s="159"/>
      <c r="F20" s="11"/>
      <c r="G20" s="159"/>
      <c r="H20" s="9"/>
      <c r="I20" s="175">
        <f t="shared" si="0"/>
        <v>0</v>
      </c>
    </row>
    <row r="21" spans="2:9" x14ac:dyDescent="0.25">
      <c r="B21" s="3"/>
      <c r="C21" s="3"/>
      <c r="D21" s="206"/>
      <c r="E21" s="159"/>
      <c r="F21" s="11"/>
      <c r="G21" s="159"/>
      <c r="H21" s="9"/>
      <c r="I21" s="175">
        <f t="shared" si="0"/>
        <v>0</v>
      </c>
    </row>
    <row r="22" spans="2:9" x14ac:dyDescent="0.25">
      <c r="B22" s="3"/>
      <c r="C22" s="3"/>
      <c r="D22" s="206"/>
      <c r="E22" s="159"/>
      <c r="F22" s="11"/>
      <c r="G22" s="159"/>
      <c r="H22" s="9"/>
      <c r="I22" s="175">
        <f t="shared" si="0"/>
        <v>0</v>
      </c>
    </row>
    <row r="23" spans="2:9" x14ac:dyDescent="0.25">
      <c r="B23" s="3"/>
      <c r="C23" s="3"/>
      <c r="D23" s="206"/>
      <c r="E23" s="159"/>
      <c r="F23" s="11"/>
      <c r="G23" s="159"/>
      <c r="H23" s="9"/>
      <c r="I23" s="175">
        <f t="shared" si="0"/>
        <v>0</v>
      </c>
    </row>
    <row r="24" spans="2:9" x14ac:dyDescent="0.25">
      <c r="B24" s="3"/>
      <c r="C24" s="3"/>
      <c r="D24" s="206"/>
      <c r="E24" s="159"/>
      <c r="F24" s="11"/>
      <c r="G24" s="159"/>
      <c r="H24" s="9"/>
      <c r="I24" s="175">
        <f t="shared" si="0"/>
        <v>0</v>
      </c>
    </row>
    <row r="25" spans="2:9" x14ac:dyDescent="0.25">
      <c r="B25" s="3"/>
      <c r="C25" s="3"/>
      <c r="D25" s="206"/>
      <c r="E25" s="159"/>
      <c r="F25" s="11"/>
      <c r="G25" s="159"/>
      <c r="H25" s="9"/>
      <c r="I25" s="175">
        <f t="shared" si="0"/>
        <v>0</v>
      </c>
    </row>
    <row r="26" spans="2:9" x14ac:dyDescent="0.25">
      <c r="B26" s="3"/>
      <c r="C26" s="3"/>
      <c r="D26" s="206"/>
      <c r="E26" s="159"/>
      <c r="F26" s="11"/>
      <c r="G26" s="159"/>
      <c r="H26" s="9"/>
      <c r="I26" s="175">
        <f t="shared" si="0"/>
        <v>0</v>
      </c>
    </row>
    <row r="27" spans="2:9" x14ac:dyDescent="0.25">
      <c r="B27" s="3"/>
      <c r="C27" s="3"/>
      <c r="D27" s="206"/>
      <c r="E27" s="159"/>
      <c r="F27" s="11"/>
      <c r="G27" s="159"/>
      <c r="H27" s="9"/>
      <c r="I27" s="175">
        <f t="shared" si="0"/>
        <v>0</v>
      </c>
    </row>
    <row r="28" spans="2:9" x14ac:dyDescent="0.25">
      <c r="B28" s="3"/>
      <c r="C28" s="3"/>
      <c r="D28" s="206"/>
      <c r="E28" s="159"/>
      <c r="F28" s="11"/>
      <c r="G28" s="159"/>
      <c r="H28" s="9"/>
      <c r="I28" s="175">
        <f t="shared" si="0"/>
        <v>0</v>
      </c>
    </row>
    <row r="29" spans="2:9" x14ac:dyDescent="0.25">
      <c r="B29" s="3"/>
      <c r="C29" s="3"/>
      <c r="D29" s="206"/>
      <c r="E29" s="159"/>
      <c r="F29" s="11"/>
      <c r="G29" s="159"/>
      <c r="H29" s="9"/>
      <c r="I29" s="175">
        <f t="shared" si="0"/>
        <v>0</v>
      </c>
    </row>
    <row r="30" spans="2:9" x14ac:dyDescent="0.25">
      <c r="B30" s="3"/>
      <c r="C30" s="3"/>
      <c r="D30" s="206"/>
      <c r="E30" s="159"/>
      <c r="F30" s="11"/>
      <c r="G30" s="159"/>
      <c r="H30" s="9"/>
      <c r="I30" s="175">
        <f t="shared" si="0"/>
        <v>0</v>
      </c>
    </row>
    <row r="31" spans="2:9" x14ac:dyDescent="0.25">
      <c r="B31" s="3"/>
      <c r="C31" s="3"/>
      <c r="D31" s="206"/>
      <c r="E31" s="159"/>
      <c r="F31" s="11"/>
      <c r="G31" s="159"/>
      <c r="H31" s="9"/>
      <c r="I31" s="175">
        <f t="shared" si="0"/>
        <v>0</v>
      </c>
    </row>
    <row r="32" spans="2:9" x14ac:dyDescent="0.25">
      <c r="B32" s="3"/>
      <c r="C32" s="3"/>
      <c r="D32" s="206"/>
      <c r="E32" s="159"/>
      <c r="F32" s="11"/>
      <c r="G32" s="159"/>
      <c r="H32" s="9"/>
      <c r="I32" s="175">
        <f t="shared" si="0"/>
        <v>0</v>
      </c>
    </row>
    <row r="33" spans="2:9" x14ac:dyDescent="0.25">
      <c r="B33" s="3"/>
      <c r="C33" s="3"/>
      <c r="D33" s="206"/>
      <c r="E33" s="159"/>
      <c r="F33" s="11"/>
      <c r="G33" s="159"/>
      <c r="H33" s="9"/>
      <c r="I33" s="175">
        <f t="shared" si="0"/>
        <v>0</v>
      </c>
    </row>
    <row r="34" spans="2:9" x14ac:dyDescent="0.25">
      <c r="B34" s="3"/>
      <c r="C34" s="3"/>
      <c r="D34" s="206"/>
      <c r="E34" s="159"/>
      <c r="F34" s="11"/>
      <c r="G34" s="159"/>
      <c r="H34" s="9"/>
      <c r="I34" s="175">
        <f t="shared" si="0"/>
        <v>0</v>
      </c>
    </row>
    <row r="35" spans="2:9" x14ac:dyDescent="0.25">
      <c r="B35" s="3"/>
      <c r="C35" s="3"/>
      <c r="D35" s="206"/>
      <c r="E35" s="159"/>
      <c r="F35" s="11"/>
      <c r="G35" s="159"/>
      <c r="H35" s="9"/>
      <c r="I35" s="175">
        <f t="shared" si="0"/>
        <v>0</v>
      </c>
    </row>
    <row r="36" spans="2:9" x14ac:dyDescent="0.25">
      <c r="B36" s="3"/>
      <c r="C36" s="3"/>
      <c r="D36" s="206"/>
      <c r="E36" s="159"/>
      <c r="F36" s="11"/>
      <c r="G36" s="159"/>
      <c r="H36" s="9"/>
      <c r="I36" s="175">
        <f t="shared" si="0"/>
        <v>0</v>
      </c>
    </row>
    <row r="37" spans="2:9" x14ac:dyDescent="0.25">
      <c r="B37" s="3"/>
      <c r="C37" s="3"/>
      <c r="D37" s="206"/>
      <c r="E37" s="159"/>
      <c r="F37" s="11"/>
      <c r="G37" s="159"/>
      <c r="H37" s="9"/>
      <c r="I37" s="175">
        <f t="shared" si="0"/>
        <v>0</v>
      </c>
    </row>
    <row r="38" spans="2:9" x14ac:dyDescent="0.25">
      <c r="B38" s="3"/>
      <c r="C38" s="3"/>
      <c r="D38" s="206"/>
      <c r="E38" s="159"/>
      <c r="F38" s="11"/>
      <c r="G38" s="159"/>
      <c r="H38" s="9"/>
      <c r="I38" s="175">
        <f t="shared" si="0"/>
        <v>0</v>
      </c>
    </row>
    <row r="39" spans="2:9" x14ac:dyDescent="0.25">
      <c r="B39" s="242" t="s">
        <v>212</v>
      </c>
      <c r="C39" s="242"/>
      <c r="D39" s="242"/>
      <c r="E39" s="242"/>
      <c r="F39" s="242"/>
      <c r="G39" s="242"/>
      <c r="H39" s="243"/>
      <c r="I39" s="237">
        <f>+SUM(I8:I38)</f>
        <v>0</v>
      </c>
    </row>
    <row r="40" spans="2:9" x14ac:dyDescent="0.25">
      <c r="B40" s="244"/>
      <c r="C40" s="244"/>
      <c r="D40" s="244"/>
      <c r="E40" s="244"/>
      <c r="F40" s="244"/>
      <c r="G40" s="244"/>
      <c r="H40" s="245"/>
      <c r="I40" s="237"/>
    </row>
    <row r="41" spans="2:9" s="178" customFormat="1" x14ac:dyDescent="0.25">
      <c r="D41" s="204"/>
      <c r="E41" s="182"/>
      <c r="F41" s="183"/>
      <c r="G41" s="182"/>
      <c r="H41" s="196"/>
      <c r="I41" s="196"/>
    </row>
    <row r="42" spans="2:9" s="178" customFormat="1" x14ac:dyDescent="0.25">
      <c r="D42" s="204"/>
      <c r="E42" s="182"/>
      <c r="F42" s="183"/>
      <c r="G42" s="182"/>
      <c r="H42" s="196"/>
      <c r="I42" s="196"/>
    </row>
    <row r="43" spans="2:9" s="178" customFormat="1" x14ac:dyDescent="0.25">
      <c r="D43" s="204"/>
      <c r="E43" s="182"/>
      <c r="F43" s="183"/>
      <c r="G43" s="182"/>
      <c r="H43" s="196"/>
      <c r="I43" s="196"/>
    </row>
    <row r="44" spans="2:9" s="178" customFormat="1" x14ac:dyDescent="0.25">
      <c r="D44" s="204"/>
      <c r="E44" s="182"/>
      <c r="F44" s="183"/>
      <c r="G44" s="182"/>
      <c r="H44" s="196"/>
      <c r="I44" s="196"/>
    </row>
    <row r="45" spans="2:9" s="178" customFormat="1" x14ac:dyDescent="0.25">
      <c r="D45" s="204"/>
      <c r="E45" s="182"/>
      <c r="F45" s="183"/>
      <c r="G45" s="182"/>
      <c r="H45" s="196"/>
      <c r="I45" s="196"/>
    </row>
    <row r="46" spans="2:9" s="178" customFormat="1" x14ac:dyDescent="0.25">
      <c r="D46" s="204"/>
      <c r="E46" s="182"/>
      <c r="F46" s="183"/>
      <c r="G46" s="182"/>
      <c r="H46" s="196"/>
      <c r="I46" s="196"/>
    </row>
    <row r="47" spans="2:9" s="178" customFormat="1" x14ac:dyDescent="0.25">
      <c r="D47" s="204"/>
      <c r="E47" s="182"/>
      <c r="F47" s="183"/>
      <c r="G47" s="182"/>
      <c r="H47" s="196"/>
      <c r="I47" s="196"/>
    </row>
    <row r="48" spans="2:9" s="178" customFormat="1" x14ac:dyDescent="0.25">
      <c r="D48" s="204"/>
      <c r="E48" s="182"/>
      <c r="F48" s="183"/>
      <c r="G48" s="182"/>
      <c r="H48" s="196"/>
      <c r="I48" s="196"/>
    </row>
    <row r="49" spans="4:9" s="178" customFormat="1" x14ac:dyDescent="0.25">
      <c r="D49" s="204"/>
      <c r="E49" s="182"/>
      <c r="F49" s="183"/>
      <c r="G49" s="182"/>
      <c r="H49" s="196"/>
      <c r="I49" s="196"/>
    </row>
    <row r="50" spans="4:9" s="178" customFormat="1" x14ac:dyDescent="0.25">
      <c r="D50" s="204"/>
      <c r="E50" s="182"/>
      <c r="F50" s="183"/>
      <c r="G50" s="182"/>
      <c r="H50" s="196"/>
      <c r="I50" s="196"/>
    </row>
    <row r="51" spans="4:9" s="178" customFormat="1" x14ac:dyDescent="0.25">
      <c r="D51" s="204"/>
      <c r="E51" s="182"/>
      <c r="F51" s="183"/>
      <c r="G51" s="182"/>
      <c r="H51" s="196"/>
      <c r="I51" s="196"/>
    </row>
    <row r="52" spans="4:9" s="178" customFormat="1" x14ac:dyDescent="0.25">
      <c r="D52" s="204"/>
      <c r="E52" s="182"/>
      <c r="F52" s="183"/>
      <c r="G52" s="182"/>
      <c r="H52" s="196"/>
      <c r="I52" s="196"/>
    </row>
    <row r="53" spans="4:9" s="178" customFormat="1" x14ac:dyDescent="0.25">
      <c r="D53" s="204"/>
      <c r="E53" s="182"/>
      <c r="F53" s="183"/>
      <c r="G53" s="182"/>
      <c r="H53" s="196"/>
      <c r="I53" s="196"/>
    </row>
    <row r="54" spans="4:9" s="178" customFormat="1" x14ac:dyDescent="0.25">
      <c r="D54" s="204"/>
      <c r="E54" s="182"/>
      <c r="F54" s="183"/>
      <c r="G54" s="182"/>
      <c r="H54" s="196"/>
      <c r="I54" s="196"/>
    </row>
    <row r="55" spans="4:9" s="178" customFormat="1" x14ac:dyDescent="0.25">
      <c r="D55" s="204"/>
      <c r="E55" s="182"/>
      <c r="F55" s="183"/>
      <c r="G55" s="182"/>
      <c r="H55" s="196"/>
      <c r="I55" s="196"/>
    </row>
    <row r="56" spans="4:9" s="178" customFormat="1" x14ac:dyDescent="0.25">
      <c r="D56" s="204"/>
      <c r="E56" s="182"/>
      <c r="F56" s="183"/>
      <c r="G56" s="182"/>
      <c r="H56" s="196"/>
      <c r="I56" s="196"/>
    </row>
    <row r="57" spans="4:9" s="178" customFormat="1" x14ac:dyDescent="0.25">
      <c r="D57" s="204"/>
      <c r="E57" s="182"/>
      <c r="F57" s="183"/>
      <c r="G57" s="182"/>
      <c r="H57" s="196"/>
      <c r="I57" s="196"/>
    </row>
    <row r="58" spans="4:9" s="178" customFormat="1" x14ac:dyDescent="0.25">
      <c r="D58" s="204"/>
      <c r="E58" s="182"/>
      <c r="F58" s="183"/>
      <c r="G58" s="182"/>
      <c r="H58" s="196"/>
      <c r="I58" s="196"/>
    </row>
    <row r="59" spans="4:9" s="178" customFormat="1" x14ac:dyDescent="0.25">
      <c r="D59" s="204"/>
      <c r="E59" s="182"/>
      <c r="F59" s="183"/>
      <c r="G59" s="182"/>
      <c r="H59" s="196"/>
      <c r="I59" s="196"/>
    </row>
  </sheetData>
  <mergeCells count="13">
    <mergeCell ref="L7:N7"/>
    <mergeCell ref="B3:I3"/>
    <mergeCell ref="B4:I4"/>
    <mergeCell ref="B2:I2"/>
    <mergeCell ref="I39:I40"/>
    <mergeCell ref="B6:D6"/>
    <mergeCell ref="E6:E7"/>
    <mergeCell ref="F6:F7"/>
    <mergeCell ref="G6:G7"/>
    <mergeCell ref="H6:H7"/>
    <mergeCell ref="I6:I7"/>
    <mergeCell ref="B39:H40"/>
    <mergeCell ref="K8:N11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87CF-CAA7-4FD9-9965-F2A18023651B}">
  <dimension ref="A1:FC136"/>
  <sheetViews>
    <sheetView tabSelected="1" topLeftCell="ED109" zoomScale="95" zoomScaleNormal="95" workbookViewId="0">
      <selection activeCell="EH124" sqref="EH124"/>
    </sheetView>
  </sheetViews>
  <sheetFormatPr baseColWidth="10" defaultRowHeight="15" x14ac:dyDescent="0.25"/>
  <cols>
    <col min="1" max="1" width="7.42578125" style="178" customWidth="1"/>
    <col min="2" max="2" width="26.5703125" customWidth="1"/>
    <col min="3" max="3" width="13.85546875" bestFit="1" customWidth="1"/>
    <col min="4" max="4" width="12.42578125" bestFit="1" customWidth="1"/>
    <col min="5" max="5" width="17.28515625" customWidth="1"/>
    <col min="6" max="6" width="14.85546875" customWidth="1"/>
    <col min="7" max="7" width="18" customWidth="1"/>
    <col min="8" max="8" width="17.28515625" customWidth="1"/>
    <col min="9" max="9" width="11.5703125" bestFit="1" customWidth="1"/>
    <col min="10" max="10" width="12.42578125" bestFit="1" customWidth="1"/>
    <col min="12" max="12" width="19.42578125" customWidth="1"/>
    <col min="13" max="13" width="14.42578125" customWidth="1"/>
    <col min="18" max="18" width="19" customWidth="1"/>
    <col min="22" max="22" width="31.85546875" bestFit="1" customWidth="1"/>
    <col min="23" max="23" width="14.28515625" customWidth="1"/>
    <col min="32" max="32" width="20.85546875" customWidth="1"/>
    <col min="42" max="42" width="20.7109375" customWidth="1"/>
    <col min="52" max="52" width="26.5703125" customWidth="1"/>
    <col min="56" max="56" width="14.28515625" customWidth="1"/>
    <col min="61" max="61" width="11.42578125" style="64"/>
    <col min="62" max="62" width="19.5703125" customWidth="1"/>
    <col min="72" max="72" width="22.28515625" customWidth="1"/>
    <col min="82" max="82" width="19.85546875" customWidth="1"/>
    <col min="83" max="83" width="15.85546875" customWidth="1"/>
    <col min="92" max="92" width="21.42578125" customWidth="1"/>
    <col min="112" max="112" width="26.5703125" customWidth="1"/>
    <col min="122" max="122" width="23.28515625" customWidth="1"/>
    <col min="132" max="132" width="24.42578125" customWidth="1"/>
    <col min="142" max="142" width="24.28515625" customWidth="1"/>
    <col min="143" max="143" width="14.5703125" customWidth="1"/>
    <col min="147" max="147" width="15.7109375" customWidth="1"/>
  </cols>
  <sheetData>
    <row r="1" spans="2:159" ht="15.75" thickBot="1" x14ac:dyDescent="0.3"/>
    <row r="2" spans="2:159" ht="15" customHeight="1" x14ac:dyDescent="0.25">
      <c r="B2" s="246" t="s">
        <v>223</v>
      </c>
      <c r="C2" s="247"/>
      <c r="D2" s="247"/>
      <c r="E2" s="247"/>
      <c r="F2" s="247"/>
      <c r="G2" s="247"/>
      <c r="H2" s="247"/>
      <c r="I2" s="248"/>
      <c r="J2" s="156"/>
      <c r="K2" s="156"/>
      <c r="L2" s="246" t="s">
        <v>223</v>
      </c>
      <c r="M2" s="247"/>
      <c r="N2" s="247"/>
      <c r="O2" s="247"/>
      <c r="P2" s="247"/>
      <c r="Q2" s="247"/>
      <c r="R2" s="247"/>
      <c r="S2" s="248"/>
      <c r="V2" s="246" t="s">
        <v>223</v>
      </c>
      <c r="W2" s="247"/>
      <c r="X2" s="247"/>
      <c r="Y2" s="247"/>
      <c r="Z2" s="247"/>
      <c r="AA2" s="247"/>
      <c r="AB2" s="247"/>
      <c r="AC2" s="248"/>
      <c r="AF2" s="246" t="s">
        <v>223</v>
      </c>
      <c r="AG2" s="247"/>
      <c r="AH2" s="247"/>
      <c r="AI2" s="247"/>
      <c r="AJ2" s="247"/>
      <c r="AK2" s="247"/>
      <c r="AL2" s="247"/>
      <c r="AM2" s="248"/>
      <c r="AP2" s="246" t="s">
        <v>223</v>
      </c>
      <c r="AQ2" s="247"/>
      <c r="AR2" s="247"/>
      <c r="AS2" s="247"/>
      <c r="AT2" s="247"/>
      <c r="AU2" s="247"/>
      <c r="AV2" s="247"/>
      <c r="AW2" s="248"/>
      <c r="AX2" s="156"/>
      <c r="AY2" s="156"/>
      <c r="AZ2" s="246" t="s">
        <v>223</v>
      </c>
      <c r="BA2" s="247"/>
      <c r="BB2" s="247"/>
      <c r="BC2" s="247"/>
      <c r="BD2" s="247"/>
      <c r="BE2" s="247"/>
      <c r="BF2" s="247"/>
      <c r="BG2" s="248"/>
      <c r="BI2"/>
      <c r="BJ2" s="246" t="s">
        <v>223</v>
      </c>
      <c r="BK2" s="247"/>
      <c r="BL2" s="247"/>
      <c r="BM2" s="247"/>
      <c r="BN2" s="247"/>
      <c r="BO2" s="247"/>
      <c r="BP2" s="247"/>
      <c r="BQ2" s="248"/>
      <c r="BT2" s="246" t="s">
        <v>223</v>
      </c>
      <c r="BU2" s="247"/>
      <c r="BV2" s="247"/>
      <c r="BW2" s="247"/>
      <c r="BX2" s="247"/>
      <c r="BY2" s="247"/>
      <c r="BZ2" s="247"/>
      <c r="CA2" s="248"/>
      <c r="CD2" s="246" t="s">
        <v>223</v>
      </c>
      <c r="CE2" s="247"/>
      <c r="CF2" s="247"/>
      <c r="CG2" s="247"/>
      <c r="CH2" s="247"/>
      <c r="CI2" s="247"/>
      <c r="CJ2" s="247"/>
      <c r="CK2" s="248"/>
      <c r="CL2" s="156"/>
      <c r="CM2" s="156"/>
      <c r="CN2" s="246" t="s">
        <v>223</v>
      </c>
      <c r="CO2" s="247"/>
      <c r="CP2" s="247"/>
      <c r="CQ2" s="247"/>
      <c r="CR2" s="247"/>
      <c r="CS2" s="247"/>
      <c r="CT2" s="247"/>
      <c r="CU2" s="248"/>
      <c r="CX2" s="246" t="s">
        <v>223</v>
      </c>
      <c r="CY2" s="247"/>
      <c r="CZ2" s="247"/>
      <c r="DA2" s="247"/>
      <c r="DB2" s="247"/>
      <c r="DC2" s="247"/>
      <c r="DD2" s="247"/>
      <c r="DE2" s="248"/>
      <c r="DH2" s="246" t="s">
        <v>223</v>
      </c>
      <c r="DI2" s="247"/>
      <c r="DJ2" s="247"/>
      <c r="DK2" s="247"/>
      <c r="DL2" s="247"/>
      <c r="DM2" s="247"/>
      <c r="DN2" s="247"/>
      <c r="DO2" s="248"/>
      <c r="DR2" s="246" t="s">
        <v>223</v>
      </c>
      <c r="DS2" s="247"/>
      <c r="DT2" s="247"/>
      <c r="DU2" s="247"/>
      <c r="DV2" s="247"/>
      <c r="DW2" s="247"/>
      <c r="DX2" s="247"/>
      <c r="DY2" s="248"/>
      <c r="EB2" s="246" t="s">
        <v>223</v>
      </c>
      <c r="EC2" s="247"/>
      <c r="ED2" s="247"/>
      <c r="EE2" s="247"/>
      <c r="EF2" s="247"/>
      <c r="EG2" s="247"/>
      <c r="EH2" s="247"/>
      <c r="EI2" s="248"/>
      <c r="EL2" s="246" t="s">
        <v>223</v>
      </c>
      <c r="EM2" s="247"/>
      <c r="EN2" s="247"/>
      <c r="EO2" s="247"/>
      <c r="EP2" s="247"/>
      <c r="EQ2" s="247"/>
      <c r="ER2" s="247"/>
      <c r="ES2" s="248"/>
    </row>
    <row r="3" spans="2:159" x14ac:dyDescent="0.25">
      <c r="B3" s="249"/>
      <c r="C3" s="250"/>
      <c r="D3" s="250"/>
      <c r="E3" s="250"/>
      <c r="F3" s="250"/>
      <c r="G3" s="250"/>
      <c r="H3" s="250"/>
      <c r="I3" s="251"/>
      <c r="J3" s="156"/>
      <c r="K3" s="156"/>
      <c r="L3" s="249"/>
      <c r="M3" s="250"/>
      <c r="N3" s="250"/>
      <c r="O3" s="250"/>
      <c r="P3" s="250"/>
      <c r="Q3" s="250"/>
      <c r="R3" s="250"/>
      <c r="S3" s="251"/>
      <c r="V3" s="249"/>
      <c r="W3" s="250"/>
      <c r="X3" s="250"/>
      <c r="Y3" s="250"/>
      <c r="Z3" s="250"/>
      <c r="AA3" s="250"/>
      <c r="AB3" s="250"/>
      <c r="AC3" s="251"/>
      <c r="AF3" s="249"/>
      <c r="AG3" s="250"/>
      <c r="AH3" s="250"/>
      <c r="AI3" s="250"/>
      <c r="AJ3" s="250"/>
      <c r="AK3" s="250"/>
      <c r="AL3" s="250"/>
      <c r="AM3" s="251"/>
      <c r="AP3" s="249"/>
      <c r="AQ3" s="250"/>
      <c r="AR3" s="250"/>
      <c r="AS3" s="250"/>
      <c r="AT3" s="250"/>
      <c r="AU3" s="250"/>
      <c r="AV3" s="250"/>
      <c r="AW3" s="251"/>
      <c r="AX3" s="156"/>
      <c r="AY3" s="156"/>
      <c r="AZ3" s="249"/>
      <c r="BA3" s="250"/>
      <c r="BB3" s="250"/>
      <c r="BC3" s="250"/>
      <c r="BD3" s="250"/>
      <c r="BE3" s="250"/>
      <c r="BF3" s="250"/>
      <c r="BG3" s="251"/>
      <c r="BI3"/>
      <c r="BJ3" s="249"/>
      <c r="BK3" s="250"/>
      <c r="BL3" s="250"/>
      <c r="BM3" s="250"/>
      <c r="BN3" s="250"/>
      <c r="BO3" s="250"/>
      <c r="BP3" s="250"/>
      <c r="BQ3" s="251"/>
      <c r="BT3" s="249"/>
      <c r="BU3" s="250"/>
      <c r="BV3" s="250"/>
      <c r="BW3" s="250"/>
      <c r="BX3" s="250"/>
      <c r="BY3" s="250"/>
      <c r="BZ3" s="250"/>
      <c r="CA3" s="251"/>
      <c r="CD3" s="249"/>
      <c r="CE3" s="250"/>
      <c r="CF3" s="250"/>
      <c r="CG3" s="250"/>
      <c r="CH3" s="250"/>
      <c r="CI3" s="250"/>
      <c r="CJ3" s="250"/>
      <c r="CK3" s="251"/>
      <c r="CL3" s="156"/>
      <c r="CM3" s="156"/>
      <c r="CN3" s="249"/>
      <c r="CO3" s="250"/>
      <c r="CP3" s="250"/>
      <c r="CQ3" s="250"/>
      <c r="CR3" s="250"/>
      <c r="CS3" s="250"/>
      <c r="CT3" s="250"/>
      <c r="CU3" s="251"/>
      <c r="CX3" s="249"/>
      <c r="CY3" s="250"/>
      <c r="CZ3" s="250"/>
      <c r="DA3" s="250"/>
      <c r="DB3" s="250"/>
      <c r="DC3" s="250"/>
      <c r="DD3" s="250"/>
      <c r="DE3" s="251"/>
      <c r="DH3" s="249"/>
      <c r="DI3" s="250"/>
      <c r="DJ3" s="250"/>
      <c r="DK3" s="250"/>
      <c r="DL3" s="250"/>
      <c r="DM3" s="250"/>
      <c r="DN3" s="250"/>
      <c r="DO3" s="251"/>
      <c r="DR3" s="249"/>
      <c r="DS3" s="250"/>
      <c r="DT3" s="250"/>
      <c r="DU3" s="250"/>
      <c r="DV3" s="250"/>
      <c r="DW3" s="250"/>
      <c r="DX3" s="250"/>
      <c r="DY3" s="251"/>
      <c r="EB3" s="249"/>
      <c r="EC3" s="250"/>
      <c r="ED3" s="250"/>
      <c r="EE3" s="250"/>
      <c r="EF3" s="250"/>
      <c r="EG3" s="250"/>
      <c r="EH3" s="250"/>
      <c r="EI3" s="251"/>
      <c r="EL3" s="249"/>
      <c r="EM3" s="250"/>
      <c r="EN3" s="250"/>
      <c r="EO3" s="250"/>
      <c r="EP3" s="250"/>
      <c r="EQ3" s="250"/>
      <c r="ER3" s="250"/>
      <c r="ES3" s="251"/>
    </row>
    <row r="4" spans="2:159" ht="15.75" thickBot="1" x14ac:dyDescent="0.3">
      <c r="B4" s="252"/>
      <c r="C4" s="253"/>
      <c r="D4" s="253"/>
      <c r="E4" s="253"/>
      <c r="F4" s="253"/>
      <c r="G4" s="253"/>
      <c r="H4" s="253"/>
      <c r="I4" s="254"/>
      <c r="J4" s="156"/>
      <c r="K4" s="156"/>
      <c r="L4" s="252"/>
      <c r="M4" s="253"/>
      <c r="N4" s="253"/>
      <c r="O4" s="253"/>
      <c r="P4" s="253"/>
      <c r="Q4" s="253"/>
      <c r="R4" s="253"/>
      <c r="S4" s="254"/>
      <c r="V4" s="252"/>
      <c r="W4" s="253"/>
      <c r="X4" s="253"/>
      <c r="Y4" s="253"/>
      <c r="Z4" s="253"/>
      <c r="AA4" s="253"/>
      <c r="AB4" s="253"/>
      <c r="AC4" s="254"/>
      <c r="AF4" s="252"/>
      <c r="AG4" s="253"/>
      <c r="AH4" s="253"/>
      <c r="AI4" s="253"/>
      <c r="AJ4" s="253"/>
      <c r="AK4" s="253"/>
      <c r="AL4" s="253"/>
      <c r="AM4" s="254"/>
      <c r="AP4" s="252"/>
      <c r="AQ4" s="253"/>
      <c r="AR4" s="253"/>
      <c r="AS4" s="253"/>
      <c r="AT4" s="253"/>
      <c r="AU4" s="253"/>
      <c r="AV4" s="253"/>
      <c r="AW4" s="254"/>
      <c r="AX4" s="156"/>
      <c r="AY4" s="156"/>
      <c r="AZ4" s="252"/>
      <c r="BA4" s="253"/>
      <c r="BB4" s="253"/>
      <c r="BC4" s="253"/>
      <c r="BD4" s="253"/>
      <c r="BE4" s="253"/>
      <c r="BF4" s="253"/>
      <c r="BG4" s="254"/>
      <c r="BI4"/>
      <c r="BJ4" s="252"/>
      <c r="BK4" s="253"/>
      <c r="BL4" s="253"/>
      <c r="BM4" s="253"/>
      <c r="BN4" s="253"/>
      <c r="BO4" s="253"/>
      <c r="BP4" s="253"/>
      <c r="BQ4" s="254"/>
      <c r="BT4" s="252"/>
      <c r="BU4" s="253"/>
      <c r="BV4" s="253"/>
      <c r="BW4" s="253"/>
      <c r="BX4" s="253"/>
      <c r="BY4" s="253"/>
      <c r="BZ4" s="253"/>
      <c r="CA4" s="254"/>
      <c r="CD4" s="252"/>
      <c r="CE4" s="253"/>
      <c r="CF4" s="253"/>
      <c r="CG4" s="253"/>
      <c r="CH4" s="253"/>
      <c r="CI4" s="253"/>
      <c r="CJ4" s="253"/>
      <c r="CK4" s="254"/>
      <c r="CL4" s="156"/>
      <c r="CM4" s="156"/>
      <c r="CN4" s="252"/>
      <c r="CO4" s="253"/>
      <c r="CP4" s="253"/>
      <c r="CQ4" s="253"/>
      <c r="CR4" s="253"/>
      <c r="CS4" s="253"/>
      <c r="CT4" s="253"/>
      <c r="CU4" s="254"/>
      <c r="CX4" s="252"/>
      <c r="CY4" s="253"/>
      <c r="CZ4" s="253"/>
      <c r="DA4" s="253"/>
      <c r="DB4" s="253"/>
      <c r="DC4" s="253"/>
      <c r="DD4" s="253"/>
      <c r="DE4" s="254"/>
      <c r="DH4" s="252"/>
      <c r="DI4" s="253"/>
      <c r="DJ4" s="253"/>
      <c r="DK4" s="253"/>
      <c r="DL4" s="253"/>
      <c r="DM4" s="253"/>
      <c r="DN4" s="253"/>
      <c r="DO4" s="254"/>
      <c r="DR4" s="252"/>
      <c r="DS4" s="253"/>
      <c r="DT4" s="253"/>
      <c r="DU4" s="253"/>
      <c r="DV4" s="253"/>
      <c r="DW4" s="253"/>
      <c r="DX4" s="253"/>
      <c r="DY4" s="254"/>
      <c r="EB4" s="252"/>
      <c r="EC4" s="253"/>
      <c r="ED4" s="253"/>
      <c r="EE4" s="253"/>
      <c r="EF4" s="253"/>
      <c r="EG4" s="253"/>
      <c r="EH4" s="253"/>
      <c r="EI4" s="254"/>
      <c r="EL4" s="252"/>
      <c r="EM4" s="253"/>
      <c r="EN4" s="253"/>
      <c r="EO4" s="253"/>
      <c r="EP4" s="253"/>
      <c r="EQ4" s="253"/>
      <c r="ER4" s="253"/>
      <c r="ES4" s="254"/>
    </row>
    <row r="6" spans="2:159" ht="18.75" x14ac:dyDescent="0.3">
      <c r="B6" s="256" t="s">
        <v>162</v>
      </c>
      <c r="C6" s="256"/>
      <c r="D6" s="256"/>
      <c r="E6" s="256"/>
      <c r="F6" s="256"/>
      <c r="G6" s="256"/>
      <c r="H6" s="256"/>
      <c r="I6" s="256"/>
      <c r="L6" s="256" t="s">
        <v>162</v>
      </c>
      <c r="M6" s="256"/>
      <c r="N6" s="256"/>
      <c r="O6" s="256"/>
      <c r="P6" s="256"/>
      <c r="Q6" s="256"/>
      <c r="R6" s="256"/>
      <c r="S6" s="256"/>
      <c r="V6" s="256" t="s">
        <v>162</v>
      </c>
      <c r="W6" s="256"/>
      <c r="X6" s="256"/>
      <c r="Y6" s="256"/>
      <c r="Z6" s="256"/>
      <c r="AA6" s="256"/>
      <c r="AB6" s="256"/>
      <c r="AC6" s="256"/>
      <c r="AF6" s="256" t="s">
        <v>162</v>
      </c>
      <c r="AG6" s="256"/>
      <c r="AH6" s="256"/>
      <c r="AI6" s="256"/>
      <c r="AJ6" s="256"/>
      <c r="AK6" s="256"/>
      <c r="AL6" s="256"/>
      <c r="AM6" s="256"/>
      <c r="AP6" s="256" t="s">
        <v>162</v>
      </c>
      <c r="AQ6" s="256"/>
      <c r="AR6" s="256"/>
      <c r="AS6" s="256"/>
      <c r="AT6" s="256"/>
      <c r="AU6" s="256"/>
      <c r="AV6" s="256"/>
      <c r="AW6" s="256"/>
      <c r="AZ6" s="256" t="s">
        <v>162</v>
      </c>
      <c r="BA6" s="256"/>
      <c r="BB6" s="256"/>
      <c r="BC6" s="256"/>
      <c r="BD6" s="256"/>
      <c r="BE6" s="256"/>
      <c r="BF6" s="256"/>
      <c r="BG6" s="256"/>
      <c r="BJ6" s="256" t="s">
        <v>162</v>
      </c>
      <c r="BK6" s="256"/>
      <c r="BL6" s="256"/>
      <c r="BM6" s="256"/>
      <c r="BN6" s="256"/>
      <c r="BO6" s="256"/>
      <c r="BP6" s="256"/>
      <c r="BQ6" s="256"/>
      <c r="BT6" s="256" t="s">
        <v>162</v>
      </c>
      <c r="BU6" s="256"/>
      <c r="BV6" s="256"/>
      <c r="BW6" s="256"/>
      <c r="BX6" s="256"/>
      <c r="BY6" s="256"/>
      <c r="BZ6" s="256"/>
      <c r="CA6" s="256"/>
      <c r="CD6" s="256" t="s">
        <v>162</v>
      </c>
      <c r="CE6" s="256"/>
      <c r="CF6" s="256"/>
      <c r="CG6" s="256"/>
      <c r="CH6" s="256"/>
      <c r="CI6" s="256"/>
      <c r="CJ6" s="256"/>
      <c r="CK6" s="256"/>
      <c r="CN6" s="256" t="s">
        <v>162</v>
      </c>
      <c r="CO6" s="256"/>
      <c r="CP6" s="256"/>
      <c r="CQ6" s="256"/>
      <c r="CR6" s="256"/>
      <c r="CS6" s="256"/>
      <c r="CT6" s="256"/>
      <c r="CU6" s="256"/>
      <c r="CX6" s="256" t="s">
        <v>162</v>
      </c>
      <c r="CY6" s="256"/>
      <c r="CZ6" s="256"/>
      <c r="DA6" s="256"/>
      <c r="DB6" s="256"/>
      <c r="DC6" s="256"/>
      <c r="DD6" s="256"/>
      <c r="DE6" s="256"/>
      <c r="DH6" s="256" t="s">
        <v>162</v>
      </c>
      <c r="DI6" s="256"/>
      <c r="DJ6" s="256"/>
      <c r="DK6" s="256"/>
      <c r="DL6" s="256"/>
      <c r="DM6" s="256"/>
      <c r="DN6" s="256"/>
      <c r="DO6" s="256"/>
      <c r="DR6" s="256" t="s">
        <v>162</v>
      </c>
      <c r="DS6" s="256"/>
      <c r="DT6" s="256"/>
      <c r="DU6" s="256"/>
      <c r="DV6" s="256"/>
      <c r="DW6" s="256"/>
      <c r="DX6" s="256"/>
      <c r="DY6" s="256"/>
      <c r="EB6" s="256" t="s">
        <v>162</v>
      </c>
      <c r="EC6" s="256"/>
      <c r="ED6" s="256"/>
      <c r="EE6" s="256"/>
      <c r="EF6" s="256"/>
      <c r="EG6" s="256"/>
      <c r="EH6" s="256"/>
      <c r="EI6" s="256"/>
      <c r="EL6" s="256" t="s">
        <v>162</v>
      </c>
      <c r="EM6" s="256"/>
      <c r="EN6" s="256"/>
      <c r="EO6" s="256"/>
      <c r="EP6" s="256"/>
      <c r="EQ6" s="256"/>
      <c r="ER6" s="256"/>
      <c r="ES6" s="256"/>
      <c r="EV6" s="256"/>
      <c r="EW6" s="256"/>
      <c r="EX6" s="256"/>
      <c r="EY6" s="256"/>
      <c r="EZ6" s="256"/>
      <c r="FA6" s="256"/>
      <c r="FB6" s="256"/>
      <c r="FC6" s="256"/>
    </row>
    <row r="7" spans="2:159" x14ac:dyDescent="0.25">
      <c r="B7" s="255" t="s">
        <v>219</v>
      </c>
      <c r="C7" s="255"/>
      <c r="D7" s="255"/>
      <c r="E7" s="255"/>
      <c r="F7" s="255"/>
      <c r="G7" s="255"/>
      <c r="H7" s="255"/>
      <c r="I7" s="255"/>
      <c r="L7" s="255" t="s">
        <v>219</v>
      </c>
      <c r="M7" s="255"/>
      <c r="N7" s="255"/>
      <c r="O7" s="255"/>
      <c r="P7" s="255"/>
      <c r="Q7" s="255"/>
      <c r="R7" s="255"/>
      <c r="S7" s="255"/>
      <c r="V7" s="255" t="s">
        <v>219</v>
      </c>
      <c r="W7" s="255"/>
      <c r="X7" s="255"/>
      <c r="Y7" s="255"/>
      <c r="Z7" s="255"/>
      <c r="AA7" s="255"/>
      <c r="AB7" s="255"/>
      <c r="AC7" s="255"/>
      <c r="AF7" s="255" t="s">
        <v>219</v>
      </c>
      <c r="AG7" s="255"/>
      <c r="AH7" s="255"/>
      <c r="AI7" s="255"/>
      <c r="AJ7" s="255"/>
      <c r="AK7" s="255"/>
      <c r="AL7" s="255"/>
      <c r="AM7" s="255"/>
      <c r="AP7" s="255" t="s">
        <v>219</v>
      </c>
      <c r="AQ7" s="255"/>
      <c r="AR7" s="255"/>
      <c r="AS7" s="255"/>
      <c r="AT7" s="255"/>
      <c r="AU7" s="255"/>
      <c r="AV7" s="255"/>
      <c r="AW7" s="255"/>
      <c r="AZ7" s="255" t="s">
        <v>219</v>
      </c>
      <c r="BA7" s="255"/>
      <c r="BB7" s="255"/>
      <c r="BC7" s="255"/>
      <c r="BD7" s="255"/>
      <c r="BE7" s="255"/>
      <c r="BF7" s="255"/>
      <c r="BG7" s="255"/>
      <c r="BJ7" s="255" t="s">
        <v>219</v>
      </c>
      <c r="BK7" s="255"/>
      <c r="BL7" s="255"/>
      <c r="BM7" s="255"/>
      <c r="BN7" s="255"/>
      <c r="BO7" s="255"/>
      <c r="BP7" s="255"/>
      <c r="BQ7" s="255"/>
      <c r="BT7" s="255" t="s">
        <v>219</v>
      </c>
      <c r="BU7" s="255"/>
      <c r="BV7" s="255"/>
      <c r="BW7" s="255"/>
      <c r="BX7" s="255"/>
      <c r="BY7" s="255"/>
      <c r="BZ7" s="255"/>
      <c r="CA7" s="255"/>
      <c r="CD7" s="255" t="s">
        <v>219</v>
      </c>
      <c r="CE7" s="255"/>
      <c r="CF7" s="255"/>
      <c r="CG7" s="255"/>
      <c r="CH7" s="255"/>
      <c r="CI7" s="255"/>
      <c r="CJ7" s="255"/>
      <c r="CK7" s="255"/>
      <c r="CN7" s="255" t="s">
        <v>219</v>
      </c>
      <c r="CO7" s="255"/>
      <c r="CP7" s="255"/>
      <c r="CQ7" s="255"/>
      <c r="CR7" s="255"/>
      <c r="CS7" s="255"/>
      <c r="CT7" s="255"/>
      <c r="CU7" s="255"/>
      <c r="CX7" s="255" t="s">
        <v>219</v>
      </c>
      <c r="CY7" s="255"/>
      <c r="CZ7" s="255"/>
      <c r="DA7" s="255"/>
      <c r="DB7" s="255"/>
      <c r="DC7" s="255"/>
      <c r="DD7" s="255"/>
      <c r="DE7" s="255"/>
      <c r="DH7" s="255" t="s">
        <v>219</v>
      </c>
      <c r="DI7" s="255"/>
      <c r="DJ7" s="255"/>
      <c r="DK7" s="255"/>
      <c r="DL7" s="255"/>
      <c r="DM7" s="255"/>
      <c r="DN7" s="255"/>
      <c r="DO7" s="255"/>
      <c r="DR7" s="255" t="s">
        <v>219</v>
      </c>
      <c r="DS7" s="255"/>
      <c r="DT7" s="255"/>
      <c r="DU7" s="255"/>
      <c r="DV7" s="255"/>
      <c r="DW7" s="255"/>
      <c r="DX7" s="255"/>
      <c r="DY7" s="255"/>
      <c r="EB7" s="255" t="s">
        <v>219</v>
      </c>
      <c r="EC7" s="255"/>
      <c r="ED7" s="255"/>
      <c r="EE7" s="255"/>
      <c r="EF7" s="255"/>
      <c r="EG7" s="255"/>
      <c r="EH7" s="255"/>
      <c r="EI7" s="255"/>
      <c r="EL7" s="255" t="s">
        <v>219</v>
      </c>
      <c r="EM7" s="255"/>
      <c r="EN7" s="255"/>
      <c r="EO7" s="255"/>
      <c r="EP7" s="255"/>
      <c r="EQ7" s="255"/>
      <c r="ER7" s="255"/>
      <c r="ES7" s="255"/>
      <c r="EV7" s="255"/>
      <c r="EW7" s="255"/>
      <c r="EX7" s="255"/>
      <c r="EY7" s="255"/>
      <c r="EZ7" s="255"/>
      <c r="FA7" s="255"/>
      <c r="FB7" s="255"/>
      <c r="FC7" s="255"/>
    </row>
    <row r="8" spans="2:159" x14ac:dyDescent="0.25">
      <c r="B8" s="255" t="s">
        <v>222</v>
      </c>
      <c r="C8" s="255"/>
      <c r="D8" s="255"/>
      <c r="E8" s="255"/>
      <c r="F8" s="255"/>
      <c r="G8" s="255"/>
      <c r="H8" s="255"/>
      <c r="I8" s="255"/>
      <c r="L8" s="255" t="s">
        <v>228</v>
      </c>
      <c r="M8" s="255"/>
      <c r="N8" s="255"/>
      <c r="O8" s="255"/>
      <c r="P8" s="255"/>
      <c r="Q8" s="255"/>
      <c r="R8" s="255"/>
      <c r="S8" s="255"/>
      <c r="V8" s="255" t="s">
        <v>231</v>
      </c>
      <c r="W8" s="255"/>
      <c r="X8" s="255"/>
      <c r="Y8" s="255"/>
      <c r="Z8" s="255"/>
      <c r="AA8" s="255"/>
      <c r="AB8" s="255"/>
      <c r="AC8" s="255"/>
      <c r="AF8" s="255" t="s">
        <v>232</v>
      </c>
      <c r="AG8" s="255"/>
      <c r="AH8" s="255"/>
      <c r="AI8" s="255"/>
      <c r="AJ8" s="255"/>
      <c r="AK8" s="255"/>
      <c r="AL8" s="255"/>
      <c r="AM8" s="255"/>
      <c r="AP8" s="255" t="s">
        <v>230</v>
      </c>
      <c r="AQ8" s="255"/>
      <c r="AR8" s="255"/>
      <c r="AS8" s="255"/>
      <c r="AT8" s="255"/>
      <c r="AU8" s="255"/>
      <c r="AV8" s="255"/>
      <c r="AW8" s="255"/>
      <c r="AZ8" s="255" t="s">
        <v>233</v>
      </c>
      <c r="BA8" s="255"/>
      <c r="BB8" s="255"/>
      <c r="BC8" s="255"/>
      <c r="BD8" s="255"/>
      <c r="BE8" s="255"/>
      <c r="BF8" s="255"/>
      <c r="BG8" s="255"/>
      <c r="BJ8" s="255" t="s">
        <v>227</v>
      </c>
      <c r="BK8" s="255"/>
      <c r="BL8" s="255"/>
      <c r="BM8" s="255"/>
      <c r="BN8" s="255"/>
      <c r="BO8" s="255"/>
      <c r="BP8" s="255"/>
      <c r="BQ8" s="255"/>
      <c r="BT8" s="255" t="s">
        <v>234</v>
      </c>
      <c r="BU8" s="255"/>
      <c r="BV8" s="255"/>
      <c r="BW8" s="255"/>
      <c r="BX8" s="255"/>
      <c r="BY8" s="255"/>
      <c r="BZ8" s="255"/>
      <c r="CA8" s="255"/>
      <c r="CD8" s="255" t="s">
        <v>235</v>
      </c>
      <c r="CE8" s="255"/>
      <c r="CF8" s="255"/>
      <c r="CG8" s="255"/>
      <c r="CH8" s="255"/>
      <c r="CI8" s="255"/>
      <c r="CJ8" s="255"/>
      <c r="CK8" s="255"/>
      <c r="CN8" s="255" t="s">
        <v>226</v>
      </c>
      <c r="CO8" s="255"/>
      <c r="CP8" s="255"/>
      <c r="CQ8" s="255"/>
      <c r="CR8" s="255"/>
      <c r="CS8" s="255"/>
      <c r="CT8" s="255"/>
      <c r="CU8" s="255"/>
      <c r="CX8" s="255" t="s">
        <v>237</v>
      </c>
      <c r="CY8" s="255"/>
      <c r="CZ8" s="255"/>
      <c r="DA8" s="255"/>
      <c r="DB8" s="255"/>
      <c r="DC8" s="255"/>
      <c r="DD8" s="255"/>
      <c r="DE8" s="255"/>
      <c r="DH8" s="255" t="s">
        <v>238</v>
      </c>
      <c r="DI8" s="255"/>
      <c r="DJ8" s="255"/>
      <c r="DK8" s="255"/>
      <c r="DL8" s="255"/>
      <c r="DM8" s="255"/>
      <c r="DN8" s="255"/>
      <c r="DO8" s="255"/>
      <c r="DR8" s="255" t="s">
        <v>239</v>
      </c>
      <c r="DS8" s="255"/>
      <c r="DT8" s="255"/>
      <c r="DU8" s="255"/>
      <c r="DV8" s="255"/>
      <c r="DW8" s="255"/>
      <c r="DX8" s="255"/>
      <c r="DY8" s="255"/>
      <c r="EB8" s="255" t="s">
        <v>239</v>
      </c>
      <c r="EC8" s="255"/>
      <c r="ED8" s="255"/>
      <c r="EE8" s="255"/>
      <c r="EF8" s="255"/>
      <c r="EG8" s="255"/>
      <c r="EH8" s="255"/>
      <c r="EI8" s="255"/>
      <c r="EL8" s="255" t="s">
        <v>240</v>
      </c>
      <c r="EM8" s="255"/>
      <c r="EN8" s="255"/>
      <c r="EO8" s="255"/>
      <c r="EP8" s="255"/>
      <c r="EQ8" s="255"/>
      <c r="ER8" s="255"/>
      <c r="ES8" s="255"/>
      <c r="EV8" s="255"/>
      <c r="EW8" s="255"/>
      <c r="EX8" s="255"/>
      <c r="EY8" s="255"/>
      <c r="EZ8" s="255"/>
      <c r="FA8" s="255"/>
      <c r="FB8" s="255"/>
      <c r="FC8" s="255"/>
    </row>
    <row r="10" spans="2:159" ht="15.75" thickBot="1" x14ac:dyDescent="0.3"/>
    <row r="11" spans="2:159" x14ac:dyDescent="0.25">
      <c r="B11" s="257" t="e">
        <f>+DATE('COMPRA DE BOVINO '!D8,'COMPRA DE BOVINO '!C8,'COMPRA DE BOVINO '!B8)</f>
        <v>#NUM!</v>
      </c>
      <c r="C11" s="258"/>
      <c r="D11" s="16"/>
      <c r="E11" s="16"/>
      <c r="F11" s="16"/>
      <c r="G11" s="16"/>
      <c r="H11" s="16"/>
      <c r="I11" s="16"/>
      <c r="J11" s="16"/>
      <c r="L11" s="261" t="e">
        <f>+DATE('COMPRA DE BOVINO '!D9,'COMPRA DE BOVINO '!C9,'COMPRA DE BOVINO '!B9)</f>
        <v>#NUM!</v>
      </c>
      <c r="M11" s="261"/>
      <c r="V11" s="262" t="e">
        <f>+DATE('COMPRA DE BOVINO '!D10,'COMPRA DE BOVINO '!C10,'COMPRA DE BOVINO '!B10)</f>
        <v>#NUM!</v>
      </c>
      <c r="W11" s="262"/>
      <c r="X11" s="16"/>
      <c r="Y11" s="16"/>
      <c r="Z11" s="16"/>
      <c r="AA11" s="16"/>
      <c r="AB11" s="16"/>
      <c r="AC11" s="16"/>
      <c r="AD11" s="16"/>
      <c r="AF11" s="262" t="e">
        <f>+DATE('COMPRA DE BOVINO '!D11,'COMPRA DE BOVINO '!C11,'COMPRA DE BOVINO '!B11)</f>
        <v>#NUM!</v>
      </c>
      <c r="AG11" s="262"/>
      <c r="AH11" s="16"/>
      <c r="AI11" s="16"/>
      <c r="AJ11" s="16"/>
      <c r="AK11" s="16"/>
      <c r="AL11" s="16"/>
      <c r="AM11" s="16"/>
      <c r="AN11" s="16"/>
      <c r="AP11" s="262" t="e">
        <f>+DATE('COMPRA DE BOVINO '!D12,'COMPRA DE BOVINO '!C12,'COMPRA DE BOVINO '!B12)</f>
        <v>#NUM!</v>
      </c>
      <c r="AQ11" s="262"/>
      <c r="AZ11" s="262" t="e">
        <f>+DATE('COMPRA DE BOVINO '!D13,'COMPRA DE BOVINO '!C13,'COMPRA DE BOVINO '!B13)</f>
        <v>#NUM!</v>
      </c>
      <c r="BA11" s="262"/>
      <c r="BB11" s="16"/>
      <c r="BC11" s="16"/>
      <c r="BD11" s="16"/>
      <c r="BE11" s="16"/>
      <c r="BF11" s="16"/>
      <c r="BG11" s="16"/>
      <c r="BH11" s="16"/>
      <c r="BJ11" s="262" t="e">
        <f>+DATE('COMPRA DE BOVINO '!D14,'COMPRA DE BOVINO '!C14,'COMPRA DE BOVINO '!B14)</f>
        <v>#NUM!</v>
      </c>
      <c r="BK11" s="262"/>
      <c r="BL11" s="16"/>
      <c r="BM11" s="16"/>
      <c r="BN11" s="16"/>
      <c r="BO11" s="16"/>
      <c r="BP11" s="16"/>
      <c r="BQ11" s="16"/>
      <c r="BR11" s="16"/>
      <c r="BT11" s="262" t="e">
        <f>+DATE('COMPRA DE BOVINO '!D15,'COMPRA DE BOVINO '!C15,'COMPRA DE BOVINO '!B15)</f>
        <v>#NUM!</v>
      </c>
      <c r="BU11" s="262"/>
      <c r="CD11" s="262" t="e">
        <f>+DATE('COMPRA DE BOVINO '!D16,'COMPRA DE BOVINO '!C16,'COMPRA DE BOVINO '!B16)</f>
        <v>#NUM!</v>
      </c>
      <c r="CE11" s="262"/>
      <c r="CF11" s="16"/>
      <c r="CG11" s="16"/>
      <c r="CH11" s="16"/>
      <c r="CI11" s="16"/>
      <c r="CJ11" s="16"/>
      <c r="CK11" s="16"/>
      <c r="CL11" s="16"/>
      <c r="CN11" s="262" t="e">
        <f>+DATE('COMPRA DE BOVINO '!D17,'COMPRA DE BOVINO '!C17,'COMPRA DE BOVINO '!B17)</f>
        <v>#NUM!</v>
      </c>
      <c r="CO11" s="262"/>
      <c r="CP11" s="16"/>
      <c r="CQ11" s="16"/>
      <c r="CR11" s="16"/>
      <c r="CS11" s="16"/>
      <c r="CT11" s="16"/>
      <c r="CU11" s="16"/>
      <c r="CV11" s="16"/>
      <c r="CX11" s="262" t="e">
        <f>+DATE('COMPRA DE BOVINO '!D18,'COMPRA DE BOVINO '!C18,'COMPRA DE BOVINO '!B18)</f>
        <v>#NUM!</v>
      </c>
      <c r="CY11" s="262"/>
      <c r="DH11" s="262" t="e">
        <f>++DATE('COMPRA DE BOVINO '!D19,'COMPRA DE BOVINO '!C19,'COMPRA DE BOVINO '!B19)</f>
        <v>#NUM!</v>
      </c>
      <c r="DI11" s="262"/>
      <c r="DJ11" s="16"/>
      <c r="DK11" s="16"/>
      <c r="DL11" s="16"/>
      <c r="DM11" s="16"/>
      <c r="DN11" s="16"/>
      <c r="DO11" s="16"/>
      <c r="DP11" s="16"/>
      <c r="DR11" s="262" t="e">
        <f>+DATE('COMPRA DE BOVINO '!D20,'COMPRA DE BOVINO '!C20,'COMPRA DE BOVINO '!B20)</f>
        <v>#NUM!</v>
      </c>
      <c r="DS11" s="262"/>
      <c r="DT11" s="16"/>
      <c r="DU11" s="16"/>
      <c r="DV11" s="16"/>
      <c r="DW11" s="16"/>
      <c r="DX11" s="16"/>
      <c r="DY11" s="16"/>
      <c r="DZ11" s="16"/>
      <c r="EB11" s="262" t="e">
        <f>++DATE('COMPRA DE BOVINO '!D21,'COMPRA DE BOVINO '!C21,'COMPRA DE BOVINO '!B21)</f>
        <v>#NUM!</v>
      </c>
      <c r="EC11" s="262"/>
      <c r="EL11" s="262" t="e">
        <f>+DATE('COMPRA DE BOVINO '!D22,'COMPRA DE BOVINO '!C22,'COMPRA DE BOVINO '!B22)</f>
        <v>#NUM!</v>
      </c>
      <c r="EM11" s="262"/>
      <c r="EN11" s="16"/>
      <c r="EO11" s="16"/>
      <c r="EP11" s="16"/>
      <c r="EQ11" s="16"/>
      <c r="ER11" s="16"/>
      <c r="ES11" s="16"/>
      <c r="ET11" s="16"/>
    </row>
    <row r="12" spans="2:159" ht="15.75" thickBot="1" x14ac:dyDescent="0.3">
      <c r="B12" s="259"/>
      <c r="C12" s="260"/>
      <c r="D12" s="16"/>
      <c r="E12" s="16"/>
      <c r="F12" s="16"/>
      <c r="G12" s="16"/>
      <c r="H12" s="16"/>
      <c r="I12" s="16"/>
      <c r="J12" s="16"/>
      <c r="L12" s="261"/>
      <c r="M12" s="261"/>
      <c r="V12" s="262"/>
      <c r="W12" s="262"/>
      <c r="X12" s="16"/>
      <c r="Y12" s="16"/>
      <c r="Z12" s="16"/>
      <c r="AA12" s="16"/>
      <c r="AB12" s="16"/>
      <c r="AC12" s="16"/>
      <c r="AD12" s="16"/>
      <c r="AF12" s="262"/>
      <c r="AG12" s="262"/>
      <c r="AH12" s="16"/>
      <c r="AI12" s="16"/>
      <c r="AJ12" s="16"/>
      <c r="AK12" s="16"/>
      <c r="AL12" s="16"/>
      <c r="AM12" s="16"/>
      <c r="AN12" s="16"/>
      <c r="AP12" s="262"/>
      <c r="AQ12" s="262"/>
      <c r="AZ12" s="262"/>
      <c r="BA12" s="262"/>
      <c r="BB12" s="16"/>
      <c r="BC12" s="16"/>
      <c r="BD12" s="16"/>
      <c r="BE12" s="16"/>
      <c r="BF12" s="16"/>
      <c r="BG12" s="16"/>
      <c r="BH12" s="16"/>
      <c r="BJ12" s="262"/>
      <c r="BK12" s="262"/>
      <c r="BL12" s="16"/>
      <c r="BM12" s="16"/>
      <c r="BN12" s="16"/>
      <c r="BO12" s="16"/>
      <c r="BP12" s="16"/>
      <c r="BQ12" s="16"/>
      <c r="BR12" s="16"/>
      <c r="BT12" s="262"/>
      <c r="BU12" s="262"/>
      <c r="CD12" s="262"/>
      <c r="CE12" s="262"/>
      <c r="CF12" s="16"/>
      <c r="CG12" s="16"/>
      <c r="CH12" s="16"/>
      <c r="CI12" s="16"/>
      <c r="CJ12" s="16"/>
      <c r="CK12" s="16"/>
      <c r="CL12" s="16"/>
      <c r="CN12" s="262"/>
      <c r="CO12" s="262"/>
      <c r="CP12" s="16"/>
      <c r="CQ12" s="16"/>
      <c r="CR12" s="16"/>
      <c r="CS12" s="16"/>
      <c r="CT12" s="16"/>
      <c r="CU12" s="16"/>
      <c r="CV12" s="16"/>
      <c r="CX12" s="262"/>
      <c r="CY12" s="262"/>
      <c r="DH12" s="262"/>
      <c r="DI12" s="262"/>
      <c r="DJ12" s="16"/>
      <c r="DK12" s="16"/>
      <c r="DL12" s="16"/>
      <c r="DM12" s="16"/>
      <c r="DN12" s="16"/>
      <c r="DO12" s="16"/>
      <c r="DP12" s="16"/>
      <c r="DR12" s="262"/>
      <c r="DS12" s="262"/>
      <c r="DT12" s="16"/>
      <c r="DU12" s="16"/>
      <c r="DV12" s="16"/>
      <c r="DW12" s="16"/>
      <c r="DX12" s="16"/>
      <c r="DY12" s="16"/>
      <c r="DZ12" s="16"/>
      <c r="EB12" s="262"/>
      <c r="EC12" s="262"/>
      <c r="EL12" s="262"/>
      <c r="EM12" s="262"/>
      <c r="EN12" s="16"/>
      <c r="EO12" s="16"/>
      <c r="EP12" s="16"/>
      <c r="EQ12" s="16"/>
      <c r="ER12" s="16"/>
      <c r="ES12" s="16"/>
      <c r="ET12" s="16"/>
    </row>
    <row r="13" spans="2:159" ht="15" customHeight="1" thickTop="1" thickBot="1" x14ac:dyDescent="0.3">
      <c r="B13" s="272" t="s">
        <v>2</v>
      </c>
      <c r="C13" s="273"/>
      <c r="D13" s="273"/>
      <c r="E13" s="274"/>
      <c r="F13" s="22"/>
      <c r="G13" s="264" t="s">
        <v>3</v>
      </c>
      <c r="H13" s="264"/>
      <c r="I13" s="264"/>
      <c r="J13" s="22"/>
      <c r="L13" s="264" t="s">
        <v>2</v>
      </c>
      <c r="M13" s="264"/>
      <c r="N13" s="264"/>
      <c r="O13" s="264"/>
      <c r="P13" s="22"/>
      <c r="Q13" s="264" t="s">
        <v>3</v>
      </c>
      <c r="R13" s="264"/>
      <c r="S13" s="264"/>
      <c r="T13" s="22"/>
      <c r="V13" s="264" t="s">
        <v>2</v>
      </c>
      <c r="W13" s="264"/>
      <c r="X13" s="264"/>
      <c r="Y13" s="264"/>
      <c r="Z13" s="22"/>
      <c r="AA13" s="275" t="s">
        <v>3</v>
      </c>
      <c r="AB13" s="276"/>
      <c r="AC13" s="276"/>
      <c r="AD13" s="22"/>
      <c r="AF13" s="275" t="s">
        <v>2</v>
      </c>
      <c r="AG13" s="276"/>
      <c r="AH13" s="276"/>
      <c r="AI13" s="276"/>
      <c r="AJ13" s="22"/>
      <c r="AK13" s="275" t="s">
        <v>3</v>
      </c>
      <c r="AL13" s="276"/>
      <c r="AM13" s="276"/>
      <c r="AN13" s="22"/>
      <c r="AP13" s="275" t="s">
        <v>2</v>
      </c>
      <c r="AQ13" s="276"/>
      <c r="AR13" s="276"/>
      <c r="AS13" s="276"/>
      <c r="AT13" s="22"/>
      <c r="AU13" s="275" t="s">
        <v>3</v>
      </c>
      <c r="AV13" s="276"/>
      <c r="AW13" s="276"/>
      <c r="AX13" s="22"/>
      <c r="AZ13" s="275" t="s">
        <v>2</v>
      </c>
      <c r="BA13" s="276"/>
      <c r="BB13" s="276"/>
      <c r="BC13" s="276"/>
      <c r="BD13" s="22"/>
      <c r="BE13" s="275" t="s">
        <v>3</v>
      </c>
      <c r="BF13" s="276"/>
      <c r="BG13" s="276"/>
      <c r="BH13" s="22"/>
      <c r="BI13" s="65"/>
      <c r="BJ13" s="275" t="s">
        <v>2</v>
      </c>
      <c r="BK13" s="276"/>
      <c r="BL13" s="276"/>
      <c r="BM13" s="276"/>
      <c r="BN13" s="22"/>
      <c r="BO13" s="275" t="s">
        <v>3</v>
      </c>
      <c r="BP13" s="276"/>
      <c r="BQ13" s="276"/>
      <c r="BR13" s="22"/>
      <c r="BT13" s="275" t="s">
        <v>2</v>
      </c>
      <c r="BU13" s="276"/>
      <c r="BV13" s="276"/>
      <c r="BW13" s="276"/>
      <c r="BX13" s="22"/>
      <c r="BY13" s="275" t="s">
        <v>3</v>
      </c>
      <c r="BZ13" s="276"/>
      <c r="CA13" s="276"/>
      <c r="CB13" s="22"/>
      <c r="CD13" s="275" t="s">
        <v>2</v>
      </c>
      <c r="CE13" s="276"/>
      <c r="CF13" s="276"/>
      <c r="CG13" s="276"/>
      <c r="CH13" s="22"/>
      <c r="CI13" s="275" t="s">
        <v>3</v>
      </c>
      <c r="CJ13" s="276"/>
      <c r="CK13" s="276"/>
      <c r="CL13" s="22"/>
      <c r="CN13" s="275" t="s">
        <v>2</v>
      </c>
      <c r="CO13" s="276"/>
      <c r="CP13" s="276"/>
      <c r="CQ13" s="276"/>
      <c r="CR13" s="22"/>
      <c r="CS13" s="275" t="s">
        <v>3</v>
      </c>
      <c r="CT13" s="276"/>
      <c r="CU13" s="276"/>
      <c r="CV13" s="22"/>
      <c r="CX13" s="275" t="s">
        <v>2</v>
      </c>
      <c r="CY13" s="276"/>
      <c r="CZ13" s="276"/>
      <c r="DA13" s="276"/>
      <c r="DB13" s="22"/>
      <c r="DC13" s="275" t="s">
        <v>3</v>
      </c>
      <c r="DD13" s="276"/>
      <c r="DE13" s="276"/>
      <c r="DF13" s="22"/>
      <c r="DH13" s="275" t="s">
        <v>2</v>
      </c>
      <c r="DI13" s="276"/>
      <c r="DJ13" s="276"/>
      <c r="DK13" s="276"/>
      <c r="DL13" s="22"/>
      <c r="DM13" s="275" t="s">
        <v>3</v>
      </c>
      <c r="DN13" s="276"/>
      <c r="DO13" s="276"/>
      <c r="DP13" s="22"/>
      <c r="DR13" s="275" t="s">
        <v>2</v>
      </c>
      <c r="DS13" s="276"/>
      <c r="DT13" s="276"/>
      <c r="DU13" s="276"/>
      <c r="DV13" s="22"/>
      <c r="DW13" s="275" t="s">
        <v>3</v>
      </c>
      <c r="DX13" s="276"/>
      <c r="DY13" s="276"/>
      <c r="DZ13" s="22"/>
      <c r="EB13" s="275" t="s">
        <v>2</v>
      </c>
      <c r="EC13" s="276"/>
      <c r="ED13" s="276"/>
      <c r="EE13" s="276"/>
      <c r="EF13" s="22"/>
      <c r="EG13" s="275" t="s">
        <v>3</v>
      </c>
      <c r="EH13" s="276"/>
      <c r="EI13" s="276"/>
      <c r="EJ13" s="22"/>
      <c r="EL13" s="275" t="s">
        <v>2</v>
      </c>
      <c r="EM13" s="276"/>
      <c r="EN13" s="276"/>
      <c r="EO13" s="276"/>
      <c r="EP13" s="22"/>
      <c r="EQ13" s="275" t="s">
        <v>3</v>
      </c>
      <c r="ER13" s="276"/>
      <c r="ES13" s="276"/>
      <c r="ET13" s="22"/>
    </row>
    <row r="14" spans="2:159" ht="24" x14ac:dyDescent="0.25">
      <c r="B14" s="137" t="s">
        <v>4</v>
      </c>
      <c r="C14" s="39" t="s">
        <v>5</v>
      </c>
      <c r="D14" s="40" t="s">
        <v>6</v>
      </c>
      <c r="E14" s="40" t="s">
        <v>7</v>
      </c>
      <c r="F14" s="22"/>
      <c r="G14" s="39" t="s">
        <v>4</v>
      </c>
      <c r="H14" s="40" t="s">
        <v>5</v>
      </c>
      <c r="I14" s="40" t="s">
        <v>7</v>
      </c>
      <c r="J14" s="25"/>
      <c r="L14" s="39" t="s">
        <v>4</v>
      </c>
      <c r="M14" s="39" t="s">
        <v>5</v>
      </c>
      <c r="N14" s="40" t="s">
        <v>6</v>
      </c>
      <c r="O14" s="40" t="s">
        <v>7</v>
      </c>
      <c r="P14" s="22"/>
      <c r="Q14" s="39" t="s">
        <v>4</v>
      </c>
      <c r="R14" s="40" t="s">
        <v>5</v>
      </c>
      <c r="S14" s="40" t="s">
        <v>7</v>
      </c>
      <c r="T14" s="25"/>
      <c r="V14" s="137" t="s">
        <v>4</v>
      </c>
      <c r="W14" s="39" t="s">
        <v>5</v>
      </c>
      <c r="X14" s="40" t="s">
        <v>6</v>
      </c>
      <c r="Y14" s="40" t="s">
        <v>7</v>
      </c>
      <c r="Z14" s="22"/>
      <c r="AA14" s="23" t="s">
        <v>4</v>
      </c>
      <c r="AB14" s="24" t="s">
        <v>5</v>
      </c>
      <c r="AC14" s="24" t="s">
        <v>7</v>
      </c>
      <c r="AD14" s="25"/>
      <c r="AF14" s="23" t="s">
        <v>4</v>
      </c>
      <c r="AG14" s="23" t="s">
        <v>5</v>
      </c>
      <c r="AH14" s="24" t="s">
        <v>6</v>
      </c>
      <c r="AI14" s="24" t="s">
        <v>7</v>
      </c>
      <c r="AJ14" s="22"/>
      <c r="AK14" s="23" t="s">
        <v>4</v>
      </c>
      <c r="AL14" s="24" t="s">
        <v>5</v>
      </c>
      <c r="AM14" s="24" t="s">
        <v>7</v>
      </c>
      <c r="AN14" s="25"/>
      <c r="AP14" s="23" t="s">
        <v>4</v>
      </c>
      <c r="AQ14" s="23" t="s">
        <v>5</v>
      </c>
      <c r="AR14" s="24" t="s">
        <v>6</v>
      </c>
      <c r="AS14" s="24" t="s">
        <v>7</v>
      </c>
      <c r="AT14" s="22"/>
      <c r="AU14" s="23" t="s">
        <v>4</v>
      </c>
      <c r="AV14" s="24" t="s">
        <v>5</v>
      </c>
      <c r="AW14" s="24" t="s">
        <v>7</v>
      </c>
      <c r="AX14" s="25"/>
      <c r="AZ14" s="23" t="s">
        <v>4</v>
      </c>
      <c r="BA14" s="23" t="s">
        <v>5</v>
      </c>
      <c r="BB14" s="24" t="s">
        <v>6</v>
      </c>
      <c r="BC14" s="24" t="s">
        <v>7</v>
      </c>
      <c r="BD14" s="22"/>
      <c r="BE14" s="23" t="s">
        <v>4</v>
      </c>
      <c r="BF14" s="24" t="s">
        <v>5</v>
      </c>
      <c r="BG14" s="24" t="s">
        <v>7</v>
      </c>
      <c r="BH14" s="25"/>
      <c r="BI14" s="66"/>
      <c r="BJ14" s="23" t="s">
        <v>4</v>
      </c>
      <c r="BK14" s="23" t="s">
        <v>5</v>
      </c>
      <c r="BL14" s="24" t="s">
        <v>6</v>
      </c>
      <c r="BM14" s="24" t="s">
        <v>7</v>
      </c>
      <c r="BN14" s="22"/>
      <c r="BO14" s="23" t="s">
        <v>4</v>
      </c>
      <c r="BP14" s="24" t="s">
        <v>5</v>
      </c>
      <c r="BQ14" s="24" t="s">
        <v>7</v>
      </c>
      <c r="BR14" s="25"/>
      <c r="BT14" s="23" t="s">
        <v>4</v>
      </c>
      <c r="BU14" s="23" t="s">
        <v>5</v>
      </c>
      <c r="BV14" s="24" t="s">
        <v>6</v>
      </c>
      <c r="BW14" s="24" t="s">
        <v>7</v>
      </c>
      <c r="BX14" s="22"/>
      <c r="BY14" s="23" t="s">
        <v>4</v>
      </c>
      <c r="BZ14" s="24" t="s">
        <v>5</v>
      </c>
      <c r="CA14" s="24" t="s">
        <v>7</v>
      </c>
      <c r="CB14" s="25"/>
      <c r="CD14" s="23" t="s">
        <v>4</v>
      </c>
      <c r="CE14" s="23" t="s">
        <v>5</v>
      </c>
      <c r="CF14" s="24" t="s">
        <v>6</v>
      </c>
      <c r="CG14" s="24" t="s">
        <v>7</v>
      </c>
      <c r="CH14" s="22"/>
      <c r="CI14" s="23" t="s">
        <v>4</v>
      </c>
      <c r="CJ14" s="24" t="s">
        <v>5</v>
      </c>
      <c r="CK14" s="24" t="s">
        <v>7</v>
      </c>
      <c r="CL14" s="25"/>
      <c r="CN14" s="23" t="s">
        <v>4</v>
      </c>
      <c r="CO14" s="23" t="s">
        <v>5</v>
      </c>
      <c r="CP14" s="24" t="s">
        <v>6</v>
      </c>
      <c r="CQ14" s="24" t="s">
        <v>7</v>
      </c>
      <c r="CR14" s="22"/>
      <c r="CS14" s="23" t="s">
        <v>4</v>
      </c>
      <c r="CT14" s="24" t="s">
        <v>5</v>
      </c>
      <c r="CU14" s="24" t="s">
        <v>7</v>
      </c>
      <c r="CV14" s="25"/>
      <c r="CX14" s="23" t="s">
        <v>4</v>
      </c>
      <c r="CY14" s="23" t="s">
        <v>5</v>
      </c>
      <c r="CZ14" s="24" t="s">
        <v>6</v>
      </c>
      <c r="DA14" s="24" t="s">
        <v>7</v>
      </c>
      <c r="DB14" s="22"/>
      <c r="DC14" s="23" t="s">
        <v>4</v>
      </c>
      <c r="DD14" s="24" t="s">
        <v>5</v>
      </c>
      <c r="DE14" s="24" t="s">
        <v>7</v>
      </c>
      <c r="DF14" s="25"/>
      <c r="DH14" s="23" t="s">
        <v>4</v>
      </c>
      <c r="DI14" s="23" t="s">
        <v>5</v>
      </c>
      <c r="DJ14" s="24" t="s">
        <v>6</v>
      </c>
      <c r="DK14" s="24" t="s">
        <v>7</v>
      </c>
      <c r="DL14" s="22"/>
      <c r="DM14" s="23" t="s">
        <v>4</v>
      </c>
      <c r="DN14" s="24" t="s">
        <v>5</v>
      </c>
      <c r="DO14" s="24" t="s">
        <v>7</v>
      </c>
      <c r="DP14" s="25"/>
      <c r="DR14" s="23" t="s">
        <v>4</v>
      </c>
      <c r="DS14" s="23" t="s">
        <v>5</v>
      </c>
      <c r="DT14" s="24" t="s">
        <v>6</v>
      </c>
      <c r="DU14" s="24" t="s">
        <v>7</v>
      </c>
      <c r="DV14" s="22"/>
      <c r="DW14" s="23" t="s">
        <v>4</v>
      </c>
      <c r="DX14" s="24" t="s">
        <v>5</v>
      </c>
      <c r="DY14" s="24" t="s">
        <v>7</v>
      </c>
      <c r="DZ14" s="25"/>
      <c r="EB14" s="23" t="s">
        <v>4</v>
      </c>
      <c r="EC14" s="23" t="s">
        <v>5</v>
      </c>
      <c r="ED14" s="24" t="s">
        <v>6</v>
      </c>
      <c r="EE14" s="24" t="s">
        <v>7</v>
      </c>
      <c r="EF14" s="22"/>
      <c r="EG14" s="23" t="s">
        <v>4</v>
      </c>
      <c r="EH14" s="24" t="s">
        <v>5</v>
      </c>
      <c r="EI14" s="24" t="s">
        <v>7</v>
      </c>
      <c r="EJ14" s="25"/>
      <c r="EL14" s="23" t="s">
        <v>4</v>
      </c>
      <c r="EM14" s="23" t="s">
        <v>5</v>
      </c>
      <c r="EN14" s="24" t="s">
        <v>6</v>
      </c>
      <c r="EO14" s="24" t="s">
        <v>7</v>
      </c>
      <c r="EP14" s="22"/>
      <c r="EQ14" s="23" t="s">
        <v>4</v>
      </c>
      <c r="ER14" s="24" t="s">
        <v>5</v>
      </c>
      <c r="ES14" s="24" t="s">
        <v>7</v>
      </c>
      <c r="ET14" s="25"/>
    </row>
    <row r="15" spans="2:159" ht="33" customHeight="1" x14ac:dyDescent="0.25">
      <c r="B15" s="136" t="s">
        <v>8</v>
      </c>
      <c r="C15" s="27">
        <f>+'COMPRA DE BOVINO '!F8</f>
        <v>0</v>
      </c>
      <c r="D15" s="27" t="s">
        <v>9</v>
      </c>
      <c r="E15" s="27" t="s">
        <v>10</v>
      </c>
      <c r="F15" s="28"/>
      <c r="G15" s="20" t="s">
        <v>11</v>
      </c>
      <c r="H15" s="27">
        <f>+'COMPRA DE BOVINO '!F8</f>
        <v>0</v>
      </c>
      <c r="I15" s="27" t="s">
        <v>10</v>
      </c>
      <c r="J15" s="22"/>
      <c r="L15" s="26" t="s">
        <v>8</v>
      </c>
      <c r="M15" s="27">
        <f>+'COMPRA DE BOVINO '!P8</f>
        <v>0</v>
      </c>
      <c r="N15" s="27" t="s">
        <v>9</v>
      </c>
      <c r="O15" s="27" t="s">
        <v>10</v>
      </c>
      <c r="P15" s="28"/>
      <c r="Q15" s="20" t="s">
        <v>11</v>
      </c>
      <c r="R15" s="27">
        <f>+'COMPRA DE BOVINO '!F9</f>
        <v>0</v>
      </c>
      <c r="S15" s="27" t="s">
        <v>10</v>
      </c>
      <c r="T15" s="22"/>
      <c r="V15" s="136" t="s">
        <v>8</v>
      </c>
      <c r="W15" s="27">
        <f>+'COMPRA DE BOVINO '!F10</f>
        <v>0</v>
      </c>
      <c r="X15" s="27" t="s">
        <v>9</v>
      </c>
      <c r="Y15" s="27" t="s">
        <v>10</v>
      </c>
      <c r="Z15" s="28"/>
      <c r="AA15" s="20" t="s">
        <v>11</v>
      </c>
      <c r="AB15" s="27">
        <f>++'COMPRA DE BOVINO '!F10</f>
        <v>0</v>
      </c>
      <c r="AC15" s="27" t="s">
        <v>10</v>
      </c>
      <c r="AD15" s="22"/>
      <c r="AF15" s="26" t="s">
        <v>8</v>
      </c>
      <c r="AG15" s="27">
        <f>+'COMPRA DE BOVINO '!F11</f>
        <v>0</v>
      </c>
      <c r="AH15" s="27" t="s">
        <v>9</v>
      </c>
      <c r="AI15" s="27" t="s">
        <v>10</v>
      </c>
      <c r="AJ15" s="28"/>
      <c r="AK15" s="20" t="s">
        <v>11</v>
      </c>
      <c r="AL15" s="27">
        <f>+'COMPRA DE BOVINO '!F11</f>
        <v>0</v>
      </c>
      <c r="AM15" s="27" t="s">
        <v>10</v>
      </c>
      <c r="AN15" s="22"/>
      <c r="AP15" s="26" t="s">
        <v>8</v>
      </c>
      <c r="AQ15" s="27">
        <f>+'COMPRA DE BOVINO '!AT8</f>
        <v>0</v>
      </c>
      <c r="AR15" s="27" t="s">
        <v>9</v>
      </c>
      <c r="AS15" s="27" t="s">
        <v>10</v>
      </c>
      <c r="AT15" s="28"/>
      <c r="AU15" s="20" t="s">
        <v>11</v>
      </c>
      <c r="AV15" s="27">
        <f>+'COMPRA DE BOVINO '!F12</f>
        <v>0</v>
      </c>
      <c r="AW15" s="27" t="s">
        <v>10</v>
      </c>
      <c r="AX15" s="22"/>
      <c r="AZ15" s="26" t="s">
        <v>8</v>
      </c>
      <c r="BA15" s="27">
        <f>+'COMPRA DE BOVINO '!BD8</f>
        <v>0</v>
      </c>
      <c r="BB15" s="27" t="s">
        <v>9</v>
      </c>
      <c r="BC15" s="27" t="s">
        <v>10</v>
      </c>
      <c r="BD15" s="28"/>
      <c r="BE15" s="20" t="s">
        <v>11</v>
      </c>
      <c r="BF15" s="27">
        <f>+'COMPRA DE BOVINO '!F13</f>
        <v>0</v>
      </c>
      <c r="BG15" s="27" t="s">
        <v>10</v>
      </c>
      <c r="BH15" s="22"/>
      <c r="BI15" s="65"/>
      <c r="BJ15" s="26" t="s">
        <v>8</v>
      </c>
      <c r="BK15" s="27">
        <f>+'COMPRA DE BOVINO '!BN8</f>
        <v>0</v>
      </c>
      <c r="BL15" s="27" t="s">
        <v>9</v>
      </c>
      <c r="BM15" s="27" t="s">
        <v>10</v>
      </c>
      <c r="BN15" s="28"/>
      <c r="BO15" s="20" t="s">
        <v>11</v>
      </c>
      <c r="BP15" s="27">
        <v>1</v>
      </c>
      <c r="BQ15" s="27" t="s">
        <v>10</v>
      </c>
      <c r="BR15" s="22"/>
      <c r="BT15" s="26" t="s">
        <v>8</v>
      </c>
      <c r="BU15" s="27">
        <f>+'COMPRA DE BOVINO '!BX8</f>
        <v>0</v>
      </c>
      <c r="BV15" s="27" t="s">
        <v>9</v>
      </c>
      <c r="BW15" s="27" t="s">
        <v>10</v>
      </c>
      <c r="BX15" s="28"/>
      <c r="BY15" s="20" t="s">
        <v>11</v>
      </c>
      <c r="BZ15" s="27">
        <v>1</v>
      </c>
      <c r="CA15" s="27" t="s">
        <v>10</v>
      </c>
      <c r="CB15" s="22"/>
      <c r="CD15" s="26" t="s">
        <v>8</v>
      </c>
      <c r="CE15" s="27">
        <f>+'COMPRA DE BOVINO '!CH8</f>
        <v>0</v>
      </c>
      <c r="CF15" s="27" t="s">
        <v>9</v>
      </c>
      <c r="CG15" s="27" t="s">
        <v>10</v>
      </c>
      <c r="CH15" s="28"/>
      <c r="CI15" s="20" t="s">
        <v>11</v>
      </c>
      <c r="CJ15" s="27">
        <v>1</v>
      </c>
      <c r="CK15" s="27" t="s">
        <v>10</v>
      </c>
      <c r="CL15" s="22"/>
      <c r="CN15" s="26" t="s">
        <v>8</v>
      </c>
      <c r="CO15" s="27">
        <f>+'COMPRA DE BOVINO '!CR8</f>
        <v>0</v>
      </c>
      <c r="CP15" s="27" t="s">
        <v>9</v>
      </c>
      <c r="CQ15" s="27" t="s">
        <v>10</v>
      </c>
      <c r="CR15" s="28"/>
      <c r="CS15" s="20" t="s">
        <v>11</v>
      </c>
      <c r="CT15" s="27">
        <v>1</v>
      </c>
      <c r="CU15" s="27" t="s">
        <v>10</v>
      </c>
      <c r="CV15" s="22"/>
      <c r="CX15" s="26" t="s">
        <v>8</v>
      </c>
      <c r="CY15" s="27">
        <f>+'COMPRA DE BOVINO '!DB8</f>
        <v>0</v>
      </c>
      <c r="CZ15" s="27" t="s">
        <v>9</v>
      </c>
      <c r="DA15" s="27" t="s">
        <v>10</v>
      </c>
      <c r="DB15" s="28"/>
      <c r="DC15" s="20" t="s">
        <v>11</v>
      </c>
      <c r="DD15" s="27">
        <v>1</v>
      </c>
      <c r="DE15" s="27" t="s">
        <v>10</v>
      </c>
      <c r="DF15" s="22"/>
      <c r="DH15" s="26" t="s">
        <v>8</v>
      </c>
      <c r="DI15" s="27">
        <f>+'COMPRA DE BOVINO '!DL8</f>
        <v>0</v>
      </c>
      <c r="DJ15" s="27" t="s">
        <v>9</v>
      </c>
      <c r="DK15" s="27" t="s">
        <v>10</v>
      </c>
      <c r="DL15" s="28"/>
      <c r="DM15" s="20" t="s">
        <v>11</v>
      </c>
      <c r="DN15" s="27">
        <v>1</v>
      </c>
      <c r="DO15" s="27" t="s">
        <v>10</v>
      </c>
      <c r="DP15" s="22"/>
      <c r="DR15" s="26" t="s">
        <v>8</v>
      </c>
      <c r="DS15" s="27">
        <f>+'COMPRA DE BOVINO '!DV8</f>
        <v>0</v>
      </c>
      <c r="DT15" s="27" t="s">
        <v>9</v>
      </c>
      <c r="DU15" s="27" t="s">
        <v>10</v>
      </c>
      <c r="DV15" s="28"/>
      <c r="DW15" s="20" t="s">
        <v>11</v>
      </c>
      <c r="DX15" s="27">
        <v>1</v>
      </c>
      <c r="DY15" s="27" t="s">
        <v>10</v>
      </c>
      <c r="DZ15" s="22"/>
      <c r="EB15" s="26" t="s">
        <v>8</v>
      </c>
      <c r="EC15" s="27">
        <f>+'COMPRA DE BOVINO '!EF8</f>
        <v>0</v>
      </c>
      <c r="ED15" s="27" t="s">
        <v>9</v>
      </c>
      <c r="EE15" s="27" t="s">
        <v>10</v>
      </c>
      <c r="EF15" s="28"/>
      <c r="EG15" s="20" t="s">
        <v>11</v>
      </c>
      <c r="EH15" s="27">
        <v>1</v>
      </c>
      <c r="EI15" s="27" t="s">
        <v>10</v>
      </c>
      <c r="EJ15" s="22"/>
      <c r="EL15" s="26" t="s">
        <v>8</v>
      </c>
      <c r="EM15" s="27">
        <f>+'COMPRA DE BOVINO '!EP8</f>
        <v>0</v>
      </c>
      <c r="EN15" s="27" t="s">
        <v>9</v>
      </c>
      <c r="EO15" s="27" t="s">
        <v>10</v>
      </c>
      <c r="EP15" s="28"/>
      <c r="EQ15" s="20" t="s">
        <v>11</v>
      </c>
      <c r="ER15" s="27">
        <v>1</v>
      </c>
      <c r="ES15" s="27" t="s">
        <v>10</v>
      </c>
      <c r="ET15" s="22"/>
    </row>
    <row r="16" spans="2:159" ht="36" x14ac:dyDescent="0.25">
      <c r="B16" s="135" t="s">
        <v>12</v>
      </c>
      <c r="C16" s="30">
        <f>+'COMPRA DE BOVINO '!E8</f>
        <v>0</v>
      </c>
      <c r="D16" s="27" t="s">
        <v>9</v>
      </c>
      <c r="E16" s="27" t="s">
        <v>14</v>
      </c>
      <c r="F16" s="28"/>
      <c r="G16" s="20" t="s">
        <v>13</v>
      </c>
      <c r="H16" s="31">
        <f>+'COMPRA DE BOVINO '!I8</f>
        <v>0</v>
      </c>
      <c r="I16" s="27" t="s">
        <v>14</v>
      </c>
      <c r="J16" s="32"/>
      <c r="L16" s="29" t="s">
        <v>12</v>
      </c>
      <c r="M16" s="54">
        <f>+'COMPRA DE BOVINO '!E9</f>
        <v>0</v>
      </c>
      <c r="N16" s="27" t="s">
        <v>9</v>
      </c>
      <c r="O16" s="27" t="s">
        <v>9</v>
      </c>
      <c r="P16" s="28"/>
      <c r="Q16" s="20" t="s">
        <v>13</v>
      </c>
      <c r="R16" s="31">
        <f>+'COMPRA DE BOVINO '!I9</f>
        <v>0</v>
      </c>
      <c r="S16" s="27" t="s">
        <v>14</v>
      </c>
      <c r="T16" s="32"/>
      <c r="V16" s="135" t="s">
        <v>12</v>
      </c>
      <c r="W16" s="30">
        <f>+'COMPRA DE BOVINO '!E10</f>
        <v>0</v>
      </c>
      <c r="X16" s="27" t="s">
        <v>9</v>
      </c>
      <c r="Y16" s="27" t="s">
        <v>9</v>
      </c>
      <c r="Z16" s="28"/>
      <c r="AA16" s="20" t="s">
        <v>13</v>
      </c>
      <c r="AB16" s="31">
        <f>+'COMPRA DE BOVINO '!I10</f>
        <v>0</v>
      </c>
      <c r="AC16" s="27" t="s">
        <v>14</v>
      </c>
      <c r="AD16" s="32"/>
      <c r="AF16" s="29" t="s">
        <v>12</v>
      </c>
      <c r="AG16" s="30">
        <f>+'COMPRA DE BOVINO '!E11</f>
        <v>0</v>
      </c>
      <c r="AH16" s="27" t="s">
        <v>9</v>
      </c>
      <c r="AI16" s="27" t="s">
        <v>9</v>
      </c>
      <c r="AJ16" s="28"/>
      <c r="AK16" s="20" t="s">
        <v>13</v>
      </c>
      <c r="AL16" s="31">
        <f>+'COMPRA DE BOVINO '!I11</f>
        <v>0</v>
      </c>
      <c r="AM16" s="27" t="s">
        <v>14</v>
      </c>
      <c r="AN16" s="32"/>
      <c r="AP16" s="29" t="s">
        <v>12</v>
      </c>
      <c r="AQ16" s="54">
        <f>+'COMPRA DE BOVINO '!E12</f>
        <v>0</v>
      </c>
      <c r="AR16" s="27" t="s">
        <v>9</v>
      </c>
      <c r="AS16" s="27" t="s">
        <v>9</v>
      </c>
      <c r="AT16" s="28"/>
      <c r="AU16" s="20" t="s">
        <v>13</v>
      </c>
      <c r="AV16" s="31">
        <f>+'COMPRA DE BOVINO '!I12</f>
        <v>0</v>
      </c>
      <c r="AW16" s="27" t="s">
        <v>14</v>
      </c>
      <c r="AX16" s="32"/>
      <c r="AZ16" s="29" t="s">
        <v>12</v>
      </c>
      <c r="BA16" s="30">
        <f>+'COMPRA DE BOVINO '!E13</f>
        <v>0</v>
      </c>
      <c r="BB16" s="27" t="s">
        <v>9</v>
      </c>
      <c r="BC16" s="27" t="s">
        <v>9</v>
      </c>
      <c r="BD16" s="28"/>
      <c r="BE16" s="20" t="s">
        <v>13</v>
      </c>
      <c r="BF16" s="31">
        <f>+'COMPRA DE BOVINO '!I13</f>
        <v>0</v>
      </c>
      <c r="BG16" s="27" t="s">
        <v>14</v>
      </c>
      <c r="BH16" s="32"/>
      <c r="BI16" s="67"/>
      <c r="BJ16" s="29" t="s">
        <v>12</v>
      </c>
      <c r="BK16" s="30">
        <f>+'COMPRA DE BOVINO '!E14</f>
        <v>0</v>
      </c>
      <c r="BL16" s="27" t="s">
        <v>9</v>
      </c>
      <c r="BM16" s="27" t="s">
        <v>9</v>
      </c>
      <c r="BN16" s="28"/>
      <c r="BO16" s="20" t="s">
        <v>13</v>
      </c>
      <c r="BP16" s="31">
        <f>+'COMPRA DE BOVINO '!I14</f>
        <v>0</v>
      </c>
      <c r="BQ16" s="27" t="s">
        <v>14</v>
      </c>
      <c r="BR16" s="32"/>
      <c r="BT16" s="29" t="s">
        <v>12</v>
      </c>
      <c r="BU16" s="54">
        <f>+'COMPRA DE BOVINO '!E15</f>
        <v>0</v>
      </c>
      <c r="BV16" s="27" t="s">
        <v>9</v>
      </c>
      <c r="BW16" s="27" t="s">
        <v>9</v>
      </c>
      <c r="BX16" s="28"/>
      <c r="BY16" s="20" t="s">
        <v>13</v>
      </c>
      <c r="BZ16" s="31">
        <f>+'COMPRA DE BOVINO '!I15</f>
        <v>0</v>
      </c>
      <c r="CA16" s="27" t="s">
        <v>14</v>
      </c>
      <c r="CB16" s="32"/>
      <c r="CD16" s="29" t="s">
        <v>12</v>
      </c>
      <c r="CE16" s="30">
        <f>+'COMPRA DE BOVINO '!E16</f>
        <v>0</v>
      </c>
      <c r="CF16" s="27" t="s">
        <v>9</v>
      </c>
      <c r="CG16" s="27" t="s">
        <v>9</v>
      </c>
      <c r="CH16" s="28"/>
      <c r="CI16" s="20" t="s">
        <v>13</v>
      </c>
      <c r="CJ16" s="31">
        <f>+'COMPRA DE BOVINO '!I16</f>
        <v>0</v>
      </c>
      <c r="CK16" s="27" t="s">
        <v>14</v>
      </c>
      <c r="CL16" s="32"/>
      <c r="CN16" s="29" t="s">
        <v>12</v>
      </c>
      <c r="CO16" s="30">
        <f>+'COMPRA DE BOVINO '!E17</f>
        <v>0</v>
      </c>
      <c r="CP16" s="27" t="s">
        <v>9</v>
      </c>
      <c r="CQ16" s="27" t="s">
        <v>9</v>
      </c>
      <c r="CR16" s="28"/>
      <c r="CS16" s="20" t="s">
        <v>13</v>
      </c>
      <c r="CT16" s="31">
        <f>+'COMPRA DE BOVINO '!I17</f>
        <v>0</v>
      </c>
      <c r="CU16" s="27" t="s">
        <v>14</v>
      </c>
      <c r="CV16" s="32"/>
      <c r="CX16" s="29" t="s">
        <v>12</v>
      </c>
      <c r="CY16" s="54">
        <f>+'COMPRA DE BOVINO '!E18</f>
        <v>0</v>
      </c>
      <c r="CZ16" s="27" t="s">
        <v>9</v>
      </c>
      <c r="DA16" s="27" t="s">
        <v>9</v>
      </c>
      <c r="DB16" s="28"/>
      <c r="DC16" s="20" t="s">
        <v>13</v>
      </c>
      <c r="DD16" s="31">
        <f>+'COMPRA DE BOVINO '!I18</f>
        <v>0</v>
      </c>
      <c r="DE16" s="27" t="s">
        <v>14</v>
      </c>
      <c r="DF16" s="32"/>
      <c r="DH16" s="29" t="s">
        <v>12</v>
      </c>
      <c r="DI16" s="30">
        <f>+'COMPRA DE BOVINO '!E19</f>
        <v>0</v>
      </c>
      <c r="DJ16" s="27" t="s">
        <v>9</v>
      </c>
      <c r="DK16" s="27" t="s">
        <v>9</v>
      </c>
      <c r="DL16" s="28"/>
      <c r="DM16" s="20" t="s">
        <v>13</v>
      </c>
      <c r="DN16" s="31">
        <f>+'COMPRA DE BOVINO '!H19</f>
        <v>0</v>
      </c>
      <c r="DO16" s="27" t="s">
        <v>14</v>
      </c>
      <c r="DP16" s="32"/>
      <c r="DR16" s="29" t="s">
        <v>12</v>
      </c>
      <c r="DS16" s="30">
        <f>+'COMPRA DE BOVINO '!E20</f>
        <v>0</v>
      </c>
      <c r="DT16" s="27" t="s">
        <v>9</v>
      </c>
      <c r="DU16" s="27" t="s">
        <v>9</v>
      </c>
      <c r="DV16" s="28"/>
      <c r="DW16" s="20" t="s">
        <v>13</v>
      </c>
      <c r="DX16" s="31">
        <f>+'COMPRA DE BOVINO '!I20</f>
        <v>0</v>
      </c>
      <c r="DY16" s="27" t="s">
        <v>14</v>
      </c>
      <c r="DZ16" s="32"/>
      <c r="EB16" s="29" t="s">
        <v>12</v>
      </c>
      <c r="EC16" s="54">
        <f>+'COMPRA DE BOVINO '!E21</f>
        <v>0</v>
      </c>
      <c r="ED16" s="27" t="s">
        <v>9</v>
      </c>
      <c r="EE16" s="27" t="s">
        <v>9</v>
      </c>
      <c r="EF16" s="28"/>
      <c r="EG16" s="20" t="s">
        <v>13</v>
      </c>
      <c r="EH16" s="31">
        <f>+'COMPRA DE BOVINO '!I21</f>
        <v>0</v>
      </c>
      <c r="EI16" s="27" t="s">
        <v>14</v>
      </c>
      <c r="EJ16" s="32"/>
      <c r="EL16" s="29" t="s">
        <v>12</v>
      </c>
      <c r="EM16" s="30">
        <f>+'COMPRA DE BOVINO '!E22</f>
        <v>0</v>
      </c>
      <c r="EN16" s="27" t="s">
        <v>9</v>
      </c>
      <c r="EO16" s="27" t="s">
        <v>9</v>
      </c>
      <c r="EP16" s="28"/>
      <c r="EQ16" s="20" t="s">
        <v>13</v>
      </c>
      <c r="ER16" s="31">
        <f>+'COMPRA DE BOVINO '!I22</f>
        <v>0</v>
      </c>
      <c r="ES16" s="27" t="s">
        <v>14</v>
      </c>
      <c r="ET16" s="32"/>
    </row>
    <row r="17" spans="2:150" ht="24" x14ac:dyDescent="0.25">
      <c r="B17" s="135" t="s">
        <v>15</v>
      </c>
      <c r="C17" s="27">
        <f>+'COMPRA DE BOVINO '!G8</f>
        <v>0</v>
      </c>
      <c r="D17" s="33">
        <v>1</v>
      </c>
      <c r="E17" s="27" t="s">
        <v>16</v>
      </c>
      <c r="F17" s="28"/>
      <c r="G17" s="21" t="s">
        <v>17</v>
      </c>
      <c r="H17" s="31" t="e">
        <f>+H16/C17</f>
        <v>#DIV/0!</v>
      </c>
      <c r="I17" s="27" t="s">
        <v>14</v>
      </c>
      <c r="J17" s="32"/>
      <c r="L17" s="29" t="s">
        <v>15</v>
      </c>
      <c r="M17" s="27">
        <f>+'COMPRA DE BOVINO '!G9</f>
        <v>0</v>
      </c>
      <c r="N17" s="33">
        <v>1</v>
      </c>
      <c r="O17" s="27" t="s">
        <v>16</v>
      </c>
      <c r="P17" s="28"/>
      <c r="Q17" s="21" t="s">
        <v>17</v>
      </c>
      <c r="R17" s="31" t="e">
        <f>+R16/M17</f>
        <v>#DIV/0!</v>
      </c>
      <c r="S17" s="27" t="s">
        <v>14</v>
      </c>
      <c r="T17" s="32"/>
      <c r="V17" s="135" t="s">
        <v>15</v>
      </c>
      <c r="W17" s="27">
        <f>+'COMPRA DE BOVINO '!G10</f>
        <v>0</v>
      </c>
      <c r="X17" s="33">
        <v>1</v>
      </c>
      <c r="Y17" s="27" t="s">
        <v>16</v>
      </c>
      <c r="Z17" s="28"/>
      <c r="AA17" s="21" t="s">
        <v>17</v>
      </c>
      <c r="AB17" s="31" t="e">
        <f>+AB16/W17</f>
        <v>#DIV/0!</v>
      </c>
      <c r="AC17" s="27" t="s">
        <v>14</v>
      </c>
      <c r="AD17" s="32"/>
      <c r="AF17" s="29" t="s">
        <v>15</v>
      </c>
      <c r="AG17" s="27">
        <f>+'COMPRA DE BOVINO '!G11</f>
        <v>0</v>
      </c>
      <c r="AH17" s="33">
        <v>1</v>
      </c>
      <c r="AI17" s="27" t="s">
        <v>16</v>
      </c>
      <c r="AJ17" s="28"/>
      <c r="AK17" s="21" t="s">
        <v>17</v>
      </c>
      <c r="AL17" s="31" t="e">
        <f>+AL16/AG17</f>
        <v>#DIV/0!</v>
      </c>
      <c r="AM17" s="27" t="s">
        <v>14</v>
      </c>
      <c r="AN17" s="32"/>
      <c r="AP17" s="29" t="s">
        <v>15</v>
      </c>
      <c r="AQ17" s="27">
        <f>+'COMPRA DE BOVINO '!G12</f>
        <v>0</v>
      </c>
      <c r="AR17" s="33">
        <v>1</v>
      </c>
      <c r="AS17" s="27" t="s">
        <v>16</v>
      </c>
      <c r="AT17" s="28"/>
      <c r="AU17" s="21" t="s">
        <v>17</v>
      </c>
      <c r="AV17" s="31" t="e">
        <f>+AV16/AQ17</f>
        <v>#DIV/0!</v>
      </c>
      <c r="AW17" s="27" t="s">
        <v>14</v>
      </c>
      <c r="AX17" s="32"/>
      <c r="AZ17" s="29" t="s">
        <v>15</v>
      </c>
      <c r="BA17" s="27">
        <f>+'COMPRA DE BOVINO '!G13</f>
        <v>0</v>
      </c>
      <c r="BB17" s="33">
        <v>1</v>
      </c>
      <c r="BC17" s="27" t="s">
        <v>16</v>
      </c>
      <c r="BD17" s="28"/>
      <c r="BE17" s="21" t="s">
        <v>17</v>
      </c>
      <c r="BF17" s="31" t="e">
        <f>+BF16/BA17</f>
        <v>#DIV/0!</v>
      </c>
      <c r="BG17" s="27" t="s">
        <v>14</v>
      </c>
      <c r="BH17" s="32"/>
      <c r="BI17" s="67"/>
      <c r="BJ17" s="29" t="s">
        <v>15</v>
      </c>
      <c r="BK17" s="27">
        <f>+'COMPRA DE BOVINO '!G14</f>
        <v>0</v>
      </c>
      <c r="BL17" s="33">
        <v>1</v>
      </c>
      <c r="BM17" s="27" t="s">
        <v>16</v>
      </c>
      <c r="BN17" s="28"/>
      <c r="BO17" s="21" t="s">
        <v>17</v>
      </c>
      <c r="BP17" s="31" t="e">
        <f>+BP16/BK17</f>
        <v>#DIV/0!</v>
      </c>
      <c r="BQ17" s="27" t="s">
        <v>14</v>
      </c>
      <c r="BR17" s="32"/>
      <c r="BT17" s="29" t="s">
        <v>15</v>
      </c>
      <c r="BU17" s="27">
        <f>+'COMPRA DE BOVINO '!G15</f>
        <v>0</v>
      </c>
      <c r="BV17" s="33">
        <v>1</v>
      </c>
      <c r="BW17" s="27" t="s">
        <v>16</v>
      </c>
      <c r="BX17" s="28"/>
      <c r="BY17" s="21" t="s">
        <v>17</v>
      </c>
      <c r="BZ17" s="31" t="e">
        <f>+BZ16/BU17</f>
        <v>#DIV/0!</v>
      </c>
      <c r="CA17" s="27" t="s">
        <v>14</v>
      </c>
      <c r="CB17" s="32"/>
      <c r="CD17" s="29" t="s">
        <v>15</v>
      </c>
      <c r="CE17" s="27">
        <f>+'COMPRA DE BOVINO '!G16</f>
        <v>0</v>
      </c>
      <c r="CF17" s="33">
        <v>1</v>
      </c>
      <c r="CG17" s="27" t="s">
        <v>16</v>
      </c>
      <c r="CH17" s="28"/>
      <c r="CI17" s="21" t="s">
        <v>17</v>
      </c>
      <c r="CJ17" s="31" t="e">
        <f>+CJ16/CE17</f>
        <v>#DIV/0!</v>
      </c>
      <c r="CK17" s="27" t="s">
        <v>14</v>
      </c>
      <c r="CL17" s="32"/>
      <c r="CN17" s="29" t="s">
        <v>15</v>
      </c>
      <c r="CO17" s="27">
        <f>+'COMPRA DE BOVINO '!G17</f>
        <v>0</v>
      </c>
      <c r="CP17" s="33">
        <v>1</v>
      </c>
      <c r="CQ17" s="27" t="s">
        <v>16</v>
      </c>
      <c r="CR17" s="28"/>
      <c r="CS17" s="21" t="s">
        <v>17</v>
      </c>
      <c r="CT17" s="31" t="e">
        <f>+CT16/CO17</f>
        <v>#DIV/0!</v>
      </c>
      <c r="CU17" s="27" t="s">
        <v>14</v>
      </c>
      <c r="CV17" s="32"/>
      <c r="CX17" s="29" t="s">
        <v>15</v>
      </c>
      <c r="CY17" s="27">
        <f>+'COMPRA DE BOVINO '!G18</f>
        <v>0</v>
      </c>
      <c r="CZ17" s="33">
        <v>1</v>
      </c>
      <c r="DA17" s="27" t="s">
        <v>16</v>
      </c>
      <c r="DB17" s="28"/>
      <c r="DC17" s="21" t="s">
        <v>17</v>
      </c>
      <c r="DD17" s="31" t="e">
        <f>+DD16/CY17</f>
        <v>#DIV/0!</v>
      </c>
      <c r="DE17" s="27" t="s">
        <v>14</v>
      </c>
      <c r="DF17" s="32"/>
      <c r="DH17" s="29" t="s">
        <v>15</v>
      </c>
      <c r="DI17" s="27">
        <f>+'COMPRA DE BOVINO '!G19</f>
        <v>0</v>
      </c>
      <c r="DJ17" s="33">
        <v>1</v>
      </c>
      <c r="DK17" s="27" t="s">
        <v>16</v>
      </c>
      <c r="DL17" s="28"/>
      <c r="DM17" s="21" t="s">
        <v>17</v>
      </c>
      <c r="DN17" s="31" t="e">
        <f>+DN16/DI17</f>
        <v>#DIV/0!</v>
      </c>
      <c r="DO17" s="27" t="s">
        <v>14</v>
      </c>
      <c r="DP17" s="32"/>
      <c r="DR17" s="29" t="s">
        <v>15</v>
      </c>
      <c r="DS17" s="27">
        <f>+'COMPRA DE BOVINO '!G20</f>
        <v>0</v>
      </c>
      <c r="DT17" s="33">
        <v>1</v>
      </c>
      <c r="DU17" s="27" t="s">
        <v>16</v>
      </c>
      <c r="DV17" s="28"/>
      <c r="DW17" s="21" t="s">
        <v>17</v>
      </c>
      <c r="DX17" s="31" t="e">
        <f>+DX16/DS17</f>
        <v>#DIV/0!</v>
      </c>
      <c r="DY17" s="27" t="s">
        <v>14</v>
      </c>
      <c r="DZ17" s="32"/>
      <c r="EB17" s="29" t="s">
        <v>15</v>
      </c>
      <c r="EC17" s="27">
        <f>+'COMPRA DE BOVINO '!G21</f>
        <v>0</v>
      </c>
      <c r="ED17" s="33">
        <v>1</v>
      </c>
      <c r="EE17" s="27" t="s">
        <v>16</v>
      </c>
      <c r="EF17" s="28"/>
      <c r="EG17" s="21" t="s">
        <v>17</v>
      </c>
      <c r="EH17" s="31" t="e">
        <f>+EH16/EC17</f>
        <v>#DIV/0!</v>
      </c>
      <c r="EI17" s="27" t="s">
        <v>14</v>
      </c>
      <c r="EJ17" s="32"/>
      <c r="EL17" s="29" t="s">
        <v>15</v>
      </c>
      <c r="EM17" s="27">
        <f>+'COMPRA DE BOVINO '!G22</f>
        <v>0</v>
      </c>
      <c r="EN17" s="33">
        <v>1</v>
      </c>
      <c r="EO17" s="27" t="s">
        <v>16</v>
      </c>
      <c r="EP17" s="28"/>
      <c r="EQ17" s="21" t="s">
        <v>17</v>
      </c>
      <c r="ER17" s="31" t="e">
        <f>+ER16/EM17</f>
        <v>#DIV/0!</v>
      </c>
      <c r="ES17" s="27" t="s">
        <v>14</v>
      </c>
      <c r="ET17" s="32"/>
    </row>
    <row r="18" spans="2:150" ht="36.75" customHeight="1" x14ac:dyDescent="0.25">
      <c r="B18" s="136" t="s">
        <v>18</v>
      </c>
      <c r="C18" s="34">
        <f>+$C$17*D18</f>
        <v>0</v>
      </c>
      <c r="D18" s="35">
        <v>0.77</v>
      </c>
      <c r="E18" s="27" t="s">
        <v>16</v>
      </c>
      <c r="F18" s="28"/>
      <c r="G18" s="21" t="s">
        <v>19</v>
      </c>
      <c r="H18" s="31" t="e">
        <f>+H17/2</f>
        <v>#DIV/0!</v>
      </c>
      <c r="I18" s="27" t="s">
        <v>14</v>
      </c>
      <c r="J18" s="32"/>
      <c r="L18" s="26" t="s">
        <v>18</v>
      </c>
      <c r="M18" s="34">
        <f>+$M$17*N18</f>
        <v>0</v>
      </c>
      <c r="N18" s="35">
        <v>0.77</v>
      </c>
      <c r="O18" s="27" t="s">
        <v>16</v>
      </c>
      <c r="P18" s="28"/>
      <c r="Q18" s="21" t="s">
        <v>19</v>
      </c>
      <c r="R18" s="31" t="e">
        <f>+R17/2</f>
        <v>#DIV/0!</v>
      </c>
      <c r="S18" s="27" t="s">
        <v>14</v>
      </c>
      <c r="T18" s="32"/>
      <c r="V18" s="136" t="s">
        <v>18</v>
      </c>
      <c r="W18" s="34">
        <f>+$W$17*X18</f>
        <v>0</v>
      </c>
      <c r="X18" s="35">
        <v>0.77</v>
      </c>
      <c r="Y18" s="27" t="s">
        <v>16</v>
      </c>
      <c r="Z18" s="28"/>
      <c r="AA18" s="21" t="s">
        <v>19</v>
      </c>
      <c r="AB18" s="31" t="e">
        <f>+AB17/2</f>
        <v>#DIV/0!</v>
      </c>
      <c r="AC18" s="27" t="s">
        <v>14</v>
      </c>
      <c r="AD18" s="32"/>
      <c r="AF18" s="26" t="s">
        <v>18</v>
      </c>
      <c r="AG18" s="34">
        <f>+$AG$17*AH18</f>
        <v>0</v>
      </c>
      <c r="AH18" s="35">
        <v>0.77</v>
      </c>
      <c r="AI18" s="27" t="s">
        <v>16</v>
      </c>
      <c r="AJ18" s="28"/>
      <c r="AK18" s="21" t="s">
        <v>19</v>
      </c>
      <c r="AL18" s="31" t="e">
        <f>+AL17/2</f>
        <v>#DIV/0!</v>
      </c>
      <c r="AM18" s="27" t="s">
        <v>14</v>
      </c>
      <c r="AN18" s="32"/>
      <c r="AP18" s="26" t="s">
        <v>18</v>
      </c>
      <c r="AQ18" s="34">
        <f>+$AQ$17*AR18</f>
        <v>0</v>
      </c>
      <c r="AR18" s="35">
        <v>0.77</v>
      </c>
      <c r="AS18" s="27" t="s">
        <v>16</v>
      </c>
      <c r="AT18" s="28"/>
      <c r="AU18" s="21" t="s">
        <v>19</v>
      </c>
      <c r="AV18" s="31" t="e">
        <f>+AV17/2</f>
        <v>#DIV/0!</v>
      </c>
      <c r="AW18" s="27" t="s">
        <v>14</v>
      </c>
      <c r="AX18" s="32"/>
      <c r="AZ18" s="26" t="s">
        <v>18</v>
      </c>
      <c r="BA18" s="34">
        <f>$BA$17*BB18</f>
        <v>0</v>
      </c>
      <c r="BB18" s="35">
        <v>0.77</v>
      </c>
      <c r="BC18" s="27" t="s">
        <v>16</v>
      </c>
      <c r="BD18" s="28"/>
      <c r="BE18" s="21" t="s">
        <v>19</v>
      </c>
      <c r="BF18" s="31" t="e">
        <f>+BF17/2</f>
        <v>#DIV/0!</v>
      </c>
      <c r="BG18" s="27" t="s">
        <v>14</v>
      </c>
      <c r="BH18" s="32"/>
      <c r="BI18" s="67"/>
      <c r="BJ18" s="26" t="s">
        <v>18</v>
      </c>
      <c r="BK18" s="34">
        <f>+$BK$17*BL18</f>
        <v>0</v>
      </c>
      <c r="BL18" s="35">
        <v>0.77</v>
      </c>
      <c r="BM18" s="27" t="s">
        <v>16</v>
      </c>
      <c r="BN18" s="28"/>
      <c r="BO18" s="21" t="s">
        <v>19</v>
      </c>
      <c r="BP18" s="31" t="e">
        <f>+BP17/2</f>
        <v>#DIV/0!</v>
      </c>
      <c r="BQ18" s="27" t="s">
        <v>14</v>
      </c>
      <c r="BR18" s="32"/>
      <c r="BT18" s="26" t="s">
        <v>18</v>
      </c>
      <c r="BU18" s="34">
        <f>+$BU$17*BV18</f>
        <v>0</v>
      </c>
      <c r="BV18" s="35">
        <v>0.77</v>
      </c>
      <c r="BW18" s="27" t="s">
        <v>16</v>
      </c>
      <c r="BX18" s="28"/>
      <c r="BY18" s="21" t="s">
        <v>19</v>
      </c>
      <c r="BZ18" s="31" t="e">
        <f>+BZ17/2</f>
        <v>#DIV/0!</v>
      </c>
      <c r="CA18" s="27" t="s">
        <v>14</v>
      </c>
      <c r="CB18" s="32"/>
      <c r="CD18" s="26" t="s">
        <v>18</v>
      </c>
      <c r="CE18" s="34">
        <f>+$CE$17*CF18</f>
        <v>0</v>
      </c>
      <c r="CF18" s="35">
        <v>0.77</v>
      </c>
      <c r="CG18" s="27" t="s">
        <v>16</v>
      </c>
      <c r="CH18" s="28"/>
      <c r="CI18" s="21" t="s">
        <v>19</v>
      </c>
      <c r="CJ18" s="31" t="e">
        <f>+CJ17/2</f>
        <v>#DIV/0!</v>
      </c>
      <c r="CK18" s="27" t="s">
        <v>14</v>
      </c>
      <c r="CL18" s="32"/>
      <c r="CN18" s="26" t="s">
        <v>18</v>
      </c>
      <c r="CO18" s="34">
        <f>$CO$17*CP18</f>
        <v>0</v>
      </c>
      <c r="CP18" s="35">
        <v>0.77</v>
      </c>
      <c r="CQ18" s="27" t="s">
        <v>16</v>
      </c>
      <c r="CR18" s="28"/>
      <c r="CS18" s="21" t="s">
        <v>19</v>
      </c>
      <c r="CT18" s="31" t="e">
        <f>+CT17/2</f>
        <v>#DIV/0!</v>
      </c>
      <c r="CU18" s="27" t="s">
        <v>14</v>
      </c>
      <c r="CV18" s="32"/>
      <c r="CX18" s="26" t="s">
        <v>18</v>
      </c>
      <c r="CY18" s="34">
        <f>+$CY$17*CZ18</f>
        <v>0</v>
      </c>
      <c r="CZ18" s="35">
        <v>0.77</v>
      </c>
      <c r="DA18" s="27" t="s">
        <v>16</v>
      </c>
      <c r="DB18" s="28"/>
      <c r="DC18" s="21" t="s">
        <v>19</v>
      </c>
      <c r="DD18" s="31" t="e">
        <f>+DD17/2</f>
        <v>#DIV/0!</v>
      </c>
      <c r="DE18" s="27" t="s">
        <v>14</v>
      </c>
      <c r="DF18" s="32"/>
      <c r="DH18" s="26" t="s">
        <v>18</v>
      </c>
      <c r="DI18" s="34">
        <f>+$DI$17*DJ18</f>
        <v>0</v>
      </c>
      <c r="DJ18" s="35">
        <v>0.77</v>
      </c>
      <c r="DK18" s="27" t="s">
        <v>16</v>
      </c>
      <c r="DL18" s="28"/>
      <c r="DM18" s="21" t="s">
        <v>19</v>
      </c>
      <c r="DN18" s="31" t="e">
        <f>+DN17/2</f>
        <v>#DIV/0!</v>
      </c>
      <c r="DO18" s="27" t="s">
        <v>14</v>
      </c>
      <c r="DP18" s="32"/>
      <c r="DR18" s="26" t="s">
        <v>18</v>
      </c>
      <c r="DS18" s="34">
        <f>+$DS$17*DT18</f>
        <v>0</v>
      </c>
      <c r="DT18" s="35">
        <v>0.77</v>
      </c>
      <c r="DU18" s="27" t="s">
        <v>16</v>
      </c>
      <c r="DV18" s="28"/>
      <c r="DW18" s="21" t="s">
        <v>19</v>
      </c>
      <c r="DX18" s="31" t="e">
        <f>+DX17/2</f>
        <v>#DIV/0!</v>
      </c>
      <c r="DY18" s="27" t="s">
        <v>14</v>
      </c>
      <c r="DZ18" s="32"/>
      <c r="EB18" s="26" t="s">
        <v>18</v>
      </c>
      <c r="EC18" s="34">
        <f>+$EC$17*ED18</f>
        <v>0</v>
      </c>
      <c r="ED18" s="35">
        <v>0.77</v>
      </c>
      <c r="EE18" s="27" t="s">
        <v>16</v>
      </c>
      <c r="EF18" s="28"/>
      <c r="EG18" s="21" t="s">
        <v>19</v>
      </c>
      <c r="EH18" s="31" t="e">
        <f>+EH17/2</f>
        <v>#DIV/0!</v>
      </c>
      <c r="EI18" s="27" t="s">
        <v>14</v>
      </c>
      <c r="EJ18" s="32"/>
      <c r="EL18" s="26" t="s">
        <v>18</v>
      </c>
      <c r="EM18" s="34">
        <f>+$EM$17*EN18</f>
        <v>0</v>
      </c>
      <c r="EN18" s="35">
        <v>0.77</v>
      </c>
      <c r="EO18" s="27" t="s">
        <v>16</v>
      </c>
      <c r="EP18" s="28"/>
      <c r="EQ18" s="21" t="s">
        <v>19</v>
      </c>
      <c r="ER18" s="31" t="e">
        <f>+ER17/2</f>
        <v>#DIV/0!</v>
      </c>
      <c r="ES18" s="27" t="s">
        <v>14</v>
      </c>
      <c r="ET18" s="32"/>
    </row>
    <row r="19" spans="2:150" ht="28.5" customHeight="1" x14ac:dyDescent="0.25">
      <c r="B19" s="136" t="s">
        <v>20</v>
      </c>
      <c r="C19" s="34">
        <f t="shared" ref="C19:C20" si="0">+$C$17*D19</f>
        <v>0</v>
      </c>
      <c r="D19" s="35">
        <v>0.2</v>
      </c>
      <c r="E19" s="27" t="s">
        <v>16</v>
      </c>
      <c r="F19" s="28"/>
      <c r="G19" s="28"/>
      <c r="H19" s="22"/>
      <c r="I19" s="22"/>
      <c r="J19" s="22"/>
      <c r="L19" s="26" t="s">
        <v>20</v>
      </c>
      <c r="M19" s="34">
        <f t="shared" ref="M19:M20" si="1">+$M$17*N19</f>
        <v>0</v>
      </c>
      <c r="N19" s="35">
        <v>0.2</v>
      </c>
      <c r="O19" s="27" t="s">
        <v>16</v>
      </c>
      <c r="P19" s="28"/>
      <c r="Q19" s="28"/>
      <c r="R19" s="22"/>
      <c r="S19" s="22"/>
      <c r="T19" s="22"/>
      <c r="V19" s="136" t="s">
        <v>20</v>
      </c>
      <c r="W19" s="34">
        <f t="shared" ref="W19:W20" si="2">+$W$17*X19</f>
        <v>0</v>
      </c>
      <c r="X19" s="35">
        <v>0.2</v>
      </c>
      <c r="Y19" s="27" t="s">
        <v>16</v>
      </c>
      <c r="Z19" s="28"/>
      <c r="AA19" s="28"/>
      <c r="AB19" s="22"/>
      <c r="AC19" s="22"/>
      <c r="AD19" s="22"/>
      <c r="AF19" s="26" t="s">
        <v>20</v>
      </c>
      <c r="AG19" s="34">
        <f t="shared" ref="AG19:AG20" si="3">+$AG$17*AH19</f>
        <v>0</v>
      </c>
      <c r="AH19" s="35">
        <v>0.2</v>
      </c>
      <c r="AI19" s="27" t="s">
        <v>16</v>
      </c>
      <c r="AJ19" s="28"/>
      <c r="AK19" s="28"/>
      <c r="AL19" s="22"/>
      <c r="AM19" s="22"/>
      <c r="AN19" s="22"/>
      <c r="AP19" s="26" t="s">
        <v>20</v>
      </c>
      <c r="AQ19" s="34">
        <f t="shared" ref="AQ19:AQ20" si="4">+$AQ$17*AR19</f>
        <v>0</v>
      </c>
      <c r="AR19" s="35">
        <v>0.2</v>
      </c>
      <c r="AS19" s="27" t="s">
        <v>16</v>
      </c>
      <c r="AT19" s="28"/>
      <c r="AU19" s="28"/>
      <c r="AV19" s="22"/>
      <c r="AW19" s="22"/>
      <c r="AX19" s="22"/>
      <c r="AZ19" s="26" t="s">
        <v>20</v>
      </c>
      <c r="BA19" s="34">
        <f t="shared" ref="BA19:BA20" si="5">$BA$17*BB19</f>
        <v>0</v>
      </c>
      <c r="BB19" s="35">
        <v>0.2</v>
      </c>
      <c r="BC19" s="27" t="s">
        <v>16</v>
      </c>
      <c r="BD19" s="28"/>
      <c r="BE19" s="28"/>
      <c r="BF19" s="22"/>
      <c r="BG19" s="22"/>
      <c r="BH19" s="22"/>
      <c r="BI19" s="65"/>
      <c r="BJ19" s="26" t="s">
        <v>20</v>
      </c>
      <c r="BK19" s="34">
        <f t="shared" ref="BK19:BK20" si="6">+$BK$17*BL19</f>
        <v>0</v>
      </c>
      <c r="BL19" s="35">
        <v>0.2</v>
      </c>
      <c r="BM19" s="27" t="s">
        <v>16</v>
      </c>
      <c r="BN19" s="28"/>
      <c r="BO19" s="28"/>
      <c r="BP19" s="22"/>
      <c r="BQ19" s="22"/>
      <c r="BR19" s="22"/>
      <c r="BT19" s="26" t="s">
        <v>20</v>
      </c>
      <c r="BU19" s="34">
        <f t="shared" ref="BU19:BU20" si="7">+$BU$17*BV19</f>
        <v>0</v>
      </c>
      <c r="BV19" s="35">
        <v>0.2</v>
      </c>
      <c r="BW19" s="27" t="s">
        <v>16</v>
      </c>
      <c r="BX19" s="28"/>
      <c r="BY19" s="28"/>
      <c r="BZ19" s="22"/>
      <c r="CA19" s="22"/>
      <c r="CB19" s="22"/>
      <c r="CD19" s="26" t="s">
        <v>20</v>
      </c>
      <c r="CE19" s="34">
        <f t="shared" ref="CE19:CE20" si="8">+$CE$17*CF19</f>
        <v>0</v>
      </c>
      <c r="CF19" s="35">
        <v>0.2</v>
      </c>
      <c r="CG19" s="27" t="s">
        <v>16</v>
      </c>
      <c r="CH19" s="28"/>
      <c r="CI19" s="28"/>
      <c r="CJ19" s="22"/>
      <c r="CK19" s="22"/>
      <c r="CL19" s="22"/>
      <c r="CN19" s="26" t="s">
        <v>20</v>
      </c>
      <c r="CO19" s="34">
        <f t="shared" ref="CO19:CO20" si="9">$CO$17*CP19</f>
        <v>0</v>
      </c>
      <c r="CP19" s="35">
        <v>0.2</v>
      </c>
      <c r="CQ19" s="27" t="s">
        <v>16</v>
      </c>
      <c r="CR19" s="28"/>
      <c r="CS19" s="28"/>
      <c r="CT19" s="22"/>
      <c r="CU19" s="22"/>
      <c r="CV19" s="22"/>
      <c r="CX19" s="26" t="s">
        <v>20</v>
      </c>
      <c r="CY19" s="34">
        <f t="shared" ref="CY19:CY20" si="10">+$CY$17*CZ19</f>
        <v>0</v>
      </c>
      <c r="CZ19" s="35">
        <v>0.2</v>
      </c>
      <c r="DA19" s="27" t="s">
        <v>16</v>
      </c>
      <c r="DB19" s="28"/>
      <c r="DC19" s="28"/>
      <c r="DD19" s="22"/>
      <c r="DE19" s="22"/>
      <c r="DF19" s="22"/>
      <c r="DH19" s="26" t="s">
        <v>20</v>
      </c>
      <c r="DI19" s="34">
        <f t="shared" ref="DI19:DI20" si="11">+$DI$17*DJ19</f>
        <v>0</v>
      </c>
      <c r="DJ19" s="35">
        <v>0.2</v>
      </c>
      <c r="DK19" s="27" t="s">
        <v>16</v>
      </c>
      <c r="DL19" s="28"/>
      <c r="DM19" s="28"/>
      <c r="DN19" s="22"/>
      <c r="DO19" s="22"/>
      <c r="DP19" s="22"/>
      <c r="DR19" s="26" t="s">
        <v>20</v>
      </c>
      <c r="DS19" s="34">
        <f t="shared" ref="DS19:DS20" si="12">+$DS$17*DT19</f>
        <v>0</v>
      </c>
      <c r="DT19" s="35">
        <v>0.2</v>
      </c>
      <c r="DU19" s="27" t="s">
        <v>16</v>
      </c>
      <c r="DV19" s="28"/>
      <c r="DW19" s="28"/>
      <c r="DX19" s="22"/>
      <c r="DY19" s="22"/>
      <c r="DZ19" s="22"/>
      <c r="EB19" s="26" t="s">
        <v>20</v>
      </c>
      <c r="EC19" s="34">
        <f t="shared" ref="EC19:EC20" si="13">+$EC$17*ED19</f>
        <v>0</v>
      </c>
      <c r="ED19" s="35">
        <v>0.2</v>
      </c>
      <c r="EE19" s="27" t="s">
        <v>16</v>
      </c>
      <c r="EF19" s="28"/>
      <c r="EG19" s="28"/>
      <c r="EH19" s="22"/>
      <c r="EI19" s="22"/>
      <c r="EJ19" s="22"/>
      <c r="EL19" s="26" t="s">
        <v>20</v>
      </c>
      <c r="EM19" s="34">
        <f t="shared" ref="EM19:EM20" si="14">+$EM$17*EN19</f>
        <v>0</v>
      </c>
      <c r="EN19" s="35">
        <v>0.2</v>
      </c>
      <c r="EO19" s="27" t="s">
        <v>16</v>
      </c>
      <c r="EP19" s="28"/>
      <c r="EQ19" s="28"/>
      <c r="ER19" s="22"/>
      <c r="ES19" s="22"/>
      <c r="ET19" s="22"/>
    </row>
    <row r="20" spans="2:150" x14ac:dyDescent="0.25">
      <c r="B20" s="136" t="s">
        <v>21</v>
      </c>
      <c r="C20" s="34">
        <f t="shared" si="0"/>
        <v>0</v>
      </c>
      <c r="D20" s="35">
        <v>0.03</v>
      </c>
      <c r="E20" s="36" t="s">
        <v>22</v>
      </c>
      <c r="F20" s="28"/>
      <c r="G20" s="28"/>
      <c r="H20" s="37"/>
      <c r="I20" s="22"/>
      <c r="J20" s="22"/>
      <c r="L20" s="24" t="s">
        <v>21</v>
      </c>
      <c r="M20" s="34">
        <f t="shared" si="1"/>
        <v>0</v>
      </c>
      <c r="N20" s="35">
        <v>0.03</v>
      </c>
      <c r="O20" s="36" t="s">
        <v>22</v>
      </c>
      <c r="P20" s="28"/>
      <c r="Q20" s="28"/>
      <c r="R20" s="37"/>
      <c r="S20" s="22"/>
      <c r="T20" s="22"/>
      <c r="V20" s="136" t="s">
        <v>21</v>
      </c>
      <c r="W20" s="34">
        <f t="shared" si="2"/>
        <v>0</v>
      </c>
      <c r="X20" s="35">
        <v>0.03</v>
      </c>
      <c r="Y20" s="36" t="s">
        <v>22</v>
      </c>
      <c r="Z20" s="28"/>
      <c r="AA20" s="28"/>
      <c r="AB20" s="37"/>
      <c r="AC20" s="22"/>
      <c r="AD20" s="22"/>
      <c r="AF20" s="24" t="s">
        <v>21</v>
      </c>
      <c r="AG20" s="34">
        <f t="shared" si="3"/>
        <v>0</v>
      </c>
      <c r="AH20" s="35">
        <v>0.03</v>
      </c>
      <c r="AI20" s="36" t="s">
        <v>22</v>
      </c>
      <c r="AJ20" s="28"/>
      <c r="AK20" s="28"/>
      <c r="AL20" s="37"/>
      <c r="AM20" s="22"/>
      <c r="AN20" s="22"/>
      <c r="AP20" s="24" t="s">
        <v>21</v>
      </c>
      <c r="AQ20" s="34">
        <f t="shared" si="4"/>
        <v>0</v>
      </c>
      <c r="AR20" s="35">
        <v>0.03</v>
      </c>
      <c r="AS20" s="36" t="s">
        <v>22</v>
      </c>
      <c r="AT20" s="28"/>
      <c r="AU20" s="28"/>
      <c r="AV20" s="37"/>
      <c r="AW20" s="22"/>
      <c r="AX20" s="22"/>
      <c r="AZ20" s="24" t="s">
        <v>21</v>
      </c>
      <c r="BA20" s="34">
        <f t="shared" si="5"/>
        <v>0</v>
      </c>
      <c r="BB20" s="35">
        <v>0.03</v>
      </c>
      <c r="BC20" s="36" t="s">
        <v>22</v>
      </c>
      <c r="BD20" s="28"/>
      <c r="BE20" s="28"/>
      <c r="BF20" s="37"/>
      <c r="BG20" s="22"/>
      <c r="BH20" s="22"/>
      <c r="BI20" s="65"/>
      <c r="BJ20" s="24" t="s">
        <v>21</v>
      </c>
      <c r="BK20" s="34">
        <f t="shared" si="6"/>
        <v>0</v>
      </c>
      <c r="BL20" s="35">
        <v>0.03</v>
      </c>
      <c r="BM20" s="36" t="s">
        <v>22</v>
      </c>
      <c r="BN20" s="28"/>
      <c r="BO20" s="28"/>
      <c r="BP20" s="37"/>
      <c r="BQ20" s="22"/>
      <c r="BR20" s="22"/>
      <c r="BT20" s="24" t="s">
        <v>21</v>
      </c>
      <c r="BU20" s="34">
        <f t="shared" si="7"/>
        <v>0</v>
      </c>
      <c r="BV20" s="35">
        <v>0.03</v>
      </c>
      <c r="BW20" s="36" t="s">
        <v>22</v>
      </c>
      <c r="BX20" s="28"/>
      <c r="BY20" s="28"/>
      <c r="BZ20" s="37"/>
      <c r="CA20" s="22"/>
      <c r="CB20" s="22"/>
      <c r="CD20" s="24" t="s">
        <v>21</v>
      </c>
      <c r="CE20" s="34">
        <f t="shared" si="8"/>
        <v>0</v>
      </c>
      <c r="CF20" s="35">
        <v>0.03</v>
      </c>
      <c r="CG20" s="36" t="s">
        <v>22</v>
      </c>
      <c r="CH20" s="28"/>
      <c r="CI20" s="28"/>
      <c r="CJ20" s="37"/>
      <c r="CK20" s="22"/>
      <c r="CL20" s="22"/>
      <c r="CN20" s="24" t="s">
        <v>21</v>
      </c>
      <c r="CO20" s="34">
        <f t="shared" si="9"/>
        <v>0</v>
      </c>
      <c r="CP20" s="35">
        <v>0.03</v>
      </c>
      <c r="CQ20" s="36" t="s">
        <v>22</v>
      </c>
      <c r="CR20" s="28"/>
      <c r="CS20" s="28"/>
      <c r="CT20" s="37"/>
      <c r="CU20" s="22"/>
      <c r="CV20" s="22"/>
      <c r="CX20" s="24" t="s">
        <v>21</v>
      </c>
      <c r="CY20" s="34">
        <f t="shared" si="10"/>
        <v>0</v>
      </c>
      <c r="CZ20" s="35">
        <v>0.03</v>
      </c>
      <c r="DA20" s="36" t="s">
        <v>22</v>
      </c>
      <c r="DB20" s="28"/>
      <c r="DC20" s="28"/>
      <c r="DD20" s="37"/>
      <c r="DE20" s="22"/>
      <c r="DF20" s="22"/>
      <c r="DH20" s="24" t="s">
        <v>21</v>
      </c>
      <c r="DI20" s="34">
        <f t="shared" si="11"/>
        <v>0</v>
      </c>
      <c r="DJ20" s="35">
        <v>0.03</v>
      </c>
      <c r="DK20" s="36" t="s">
        <v>22</v>
      </c>
      <c r="DL20" s="28"/>
      <c r="DM20" s="28"/>
      <c r="DN20" s="37"/>
      <c r="DO20" s="22"/>
      <c r="DP20" s="22"/>
      <c r="DR20" s="24" t="s">
        <v>21</v>
      </c>
      <c r="DS20" s="34">
        <f t="shared" si="12"/>
        <v>0</v>
      </c>
      <c r="DT20" s="35">
        <v>0.03</v>
      </c>
      <c r="DU20" s="36" t="s">
        <v>22</v>
      </c>
      <c r="DV20" s="28"/>
      <c r="DW20" s="28"/>
      <c r="DX20" s="37"/>
      <c r="DY20" s="22"/>
      <c r="DZ20" s="22"/>
      <c r="EB20" s="24" t="s">
        <v>21</v>
      </c>
      <c r="EC20" s="34">
        <f t="shared" si="13"/>
        <v>0</v>
      </c>
      <c r="ED20" s="35">
        <v>0.03</v>
      </c>
      <c r="EE20" s="36" t="s">
        <v>22</v>
      </c>
      <c r="EF20" s="28"/>
      <c r="EG20" s="28"/>
      <c r="EH20" s="37"/>
      <c r="EI20" s="22"/>
      <c r="EJ20" s="22"/>
      <c r="EL20" s="24" t="s">
        <v>21</v>
      </c>
      <c r="EM20" s="34">
        <f t="shared" si="14"/>
        <v>0</v>
      </c>
      <c r="EN20" s="35">
        <v>0.03</v>
      </c>
      <c r="EO20" s="36" t="s">
        <v>22</v>
      </c>
      <c r="EP20" s="28"/>
      <c r="EQ20" s="28"/>
      <c r="ER20" s="37"/>
      <c r="ES20" s="22"/>
      <c r="ET20" s="22"/>
    </row>
    <row r="21" spans="2:150" x14ac:dyDescent="0.25">
      <c r="B21" s="22"/>
      <c r="C21" s="38"/>
      <c r="D21" s="22"/>
      <c r="E21" s="22"/>
      <c r="F21" s="22"/>
      <c r="G21" s="22"/>
      <c r="H21" s="22"/>
      <c r="I21" s="22"/>
      <c r="J21" s="22"/>
      <c r="L21" s="22"/>
      <c r="M21" s="38"/>
      <c r="N21" s="22"/>
      <c r="O21" s="22"/>
      <c r="P21" s="22"/>
      <c r="Q21" s="22"/>
      <c r="R21" s="22"/>
      <c r="S21" s="22"/>
      <c r="T21" s="22"/>
      <c r="V21" s="22"/>
      <c r="W21" s="38"/>
      <c r="X21" s="22"/>
      <c r="Y21" s="22"/>
      <c r="Z21" s="22"/>
      <c r="AA21" s="22"/>
      <c r="AB21" s="22"/>
      <c r="AC21" s="22"/>
      <c r="AD21" s="22"/>
      <c r="AF21" s="22"/>
      <c r="AG21" s="38"/>
      <c r="AH21" s="22"/>
      <c r="AI21" s="22"/>
      <c r="AJ21" s="22"/>
      <c r="AK21" s="22"/>
      <c r="AL21" s="22"/>
      <c r="AM21" s="22"/>
      <c r="AN21" s="22"/>
      <c r="AP21" s="22"/>
      <c r="AQ21" s="38"/>
      <c r="AR21" s="22"/>
      <c r="AS21" s="22"/>
      <c r="AT21" s="22"/>
      <c r="AU21" s="22"/>
      <c r="AV21" s="22"/>
      <c r="AW21" s="22"/>
      <c r="AX21" s="22"/>
      <c r="AZ21" s="22"/>
      <c r="BA21" s="38"/>
      <c r="BB21" s="22"/>
      <c r="BC21" s="22"/>
      <c r="BD21" s="22"/>
      <c r="BE21" s="22"/>
      <c r="BF21" s="22"/>
      <c r="BG21" s="22"/>
      <c r="BH21" s="22"/>
      <c r="BI21" s="65"/>
      <c r="BJ21" s="22"/>
      <c r="BK21" s="38"/>
      <c r="BL21" s="22"/>
      <c r="BM21" s="22"/>
      <c r="BN21" s="22"/>
      <c r="BO21" s="22"/>
      <c r="BP21" s="22"/>
      <c r="BQ21" s="22"/>
      <c r="BR21" s="22"/>
      <c r="BT21" s="22"/>
      <c r="BU21" s="38"/>
      <c r="BV21" s="22"/>
      <c r="BW21" s="22"/>
      <c r="BX21" s="22"/>
      <c r="BY21" s="22"/>
      <c r="BZ21" s="22"/>
      <c r="CA21" s="22"/>
      <c r="CB21" s="22"/>
      <c r="CD21" s="22"/>
      <c r="CE21" s="38"/>
      <c r="CF21" s="22"/>
      <c r="CG21" s="22"/>
      <c r="CH21" s="22"/>
      <c r="CI21" s="22"/>
      <c r="CJ21" s="22"/>
      <c r="CK21" s="22"/>
      <c r="CL21" s="22"/>
      <c r="CN21" s="22"/>
      <c r="CO21" s="38"/>
      <c r="CP21" s="22"/>
      <c r="CQ21" s="22"/>
      <c r="CR21" s="22"/>
      <c r="CS21" s="22"/>
      <c r="CT21" s="22"/>
      <c r="CU21" s="22"/>
      <c r="CV21" s="22"/>
      <c r="CX21" s="22"/>
      <c r="CY21" s="38"/>
      <c r="CZ21" s="22"/>
      <c r="DA21" s="22"/>
      <c r="DB21" s="22"/>
      <c r="DC21" s="22"/>
      <c r="DD21" s="22"/>
      <c r="DE21" s="22"/>
      <c r="DF21" s="22"/>
      <c r="DH21" s="22"/>
      <c r="DI21" s="38"/>
      <c r="DJ21" s="22"/>
      <c r="DK21" s="22"/>
      <c r="DL21" s="22"/>
      <c r="DM21" s="22"/>
      <c r="DN21" s="22"/>
      <c r="DO21" s="22"/>
      <c r="DP21" s="22"/>
      <c r="DR21" s="22"/>
      <c r="DS21" s="38"/>
      <c r="DT21" s="22"/>
      <c r="DU21" s="22"/>
      <c r="DV21" s="22"/>
      <c r="DW21" s="22"/>
      <c r="DX21" s="22"/>
      <c r="DY21" s="22"/>
      <c r="DZ21" s="22"/>
      <c r="EB21" s="22"/>
      <c r="EC21" s="38"/>
      <c r="ED21" s="22"/>
      <c r="EE21" s="22"/>
      <c r="EF21" s="22"/>
      <c r="EG21" s="22"/>
      <c r="EH21" s="22"/>
      <c r="EI21" s="22"/>
      <c r="EJ21" s="22"/>
      <c r="EL21" s="22"/>
      <c r="EM21" s="38"/>
      <c r="EN21" s="22"/>
      <c r="EO21" s="22"/>
      <c r="EP21" s="22"/>
      <c r="EQ21" s="22"/>
      <c r="ER21" s="22"/>
      <c r="ES21" s="22"/>
      <c r="ET21" s="22"/>
    </row>
    <row r="22" spans="2:150" ht="15" customHeight="1" x14ac:dyDescent="0.25">
      <c r="B22" s="265" t="s">
        <v>23</v>
      </c>
      <c r="C22" s="265"/>
      <c r="D22" s="265"/>
      <c r="E22" s="265"/>
      <c r="F22" s="265"/>
      <c r="G22" s="265"/>
      <c r="H22" s="265"/>
      <c r="I22" s="265"/>
      <c r="J22" s="265"/>
      <c r="L22" s="265" t="s">
        <v>23</v>
      </c>
      <c r="M22" s="265"/>
      <c r="N22" s="265"/>
      <c r="O22" s="265"/>
      <c r="P22" s="265"/>
      <c r="Q22" s="265"/>
      <c r="R22" s="265"/>
      <c r="S22" s="265"/>
      <c r="T22" s="265"/>
      <c r="V22" s="265" t="s">
        <v>23</v>
      </c>
      <c r="W22" s="265"/>
      <c r="X22" s="265"/>
      <c r="Y22" s="265"/>
      <c r="Z22" s="265"/>
      <c r="AA22" s="265"/>
      <c r="AB22" s="265"/>
      <c r="AC22" s="265"/>
      <c r="AD22" s="265"/>
      <c r="AF22" s="265" t="s">
        <v>23</v>
      </c>
      <c r="AG22" s="265"/>
      <c r="AH22" s="265"/>
      <c r="AI22" s="265"/>
      <c r="AJ22" s="265"/>
      <c r="AK22" s="265"/>
      <c r="AL22" s="265"/>
      <c r="AM22" s="265"/>
      <c r="AN22" s="265"/>
      <c r="AP22" s="265" t="s">
        <v>23</v>
      </c>
      <c r="AQ22" s="265"/>
      <c r="AR22" s="265"/>
      <c r="AS22" s="265"/>
      <c r="AT22" s="265"/>
      <c r="AU22" s="265"/>
      <c r="AV22" s="265"/>
      <c r="AW22" s="265"/>
      <c r="AX22" s="265"/>
      <c r="AZ22" s="265" t="s">
        <v>23</v>
      </c>
      <c r="BA22" s="265"/>
      <c r="BB22" s="265"/>
      <c r="BC22" s="265"/>
      <c r="BD22" s="265"/>
      <c r="BE22" s="265"/>
      <c r="BF22" s="265"/>
      <c r="BG22" s="265"/>
      <c r="BH22" s="265"/>
      <c r="BI22" s="68"/>
      <c r="BJ22" s="265" t="s">
        <v>23</v>
      </c>
      <c r="BK22" s="265"/>
      <c r="BL22" s="265"/>
      <c r="BM22" s="265"/>
      <c r="BN22" s="265"/>
      <c r="BO22" s="265"/>
      <c r="BP22" s="265"/>
      <c r="BQ22" s="265"/>
      <c r="BR22" s="265"/>
      <c r="BT22" s="265" t="s">
        <v>23</v>
      </c>
      <c r="BU22" s="265"/>
      <c r="BV22" s="265"/>
      <c r="BW22" s="265"/>
      <c r="BX22" s="265"/>
      <c r="BY22" s="265"/>
      <c r="BZ22" s="265"/>
      <c r="CA22" s="265"/>
      <c r="CB22" s="265"/>
      <c r="CD22" s="265" t="s">
        <v>23</v>
      </c>
      <c r="CE22" s="265"/>
      <c r="CF22" s="265"/>
      <c r="CG22" s="265"/>
      <c r="CH22" s="265"/>
      <c r="CI22" s="265"/>
      <c r="CJ22" s="265"/>
      <c r="CK22" s="265"/>
      <c r="CL22" s="265"/>
      <c r="CN22" s="265" t="s">
        <v>23</v>
      </c>
      <c r="CO22" s="265"/>
      <c r="CP22" s="265"/>
      <c r="CQ22" s="265"/>
      <c r="CR22" s="265"/>
      <c r="CS22" s="265"/>
      <c r="CT22" s="265"/>
      <c r="CU22" s="265"/>
      <c r="CV22" s="265"/>
      <c r="CX22" s="265" t="s">
        <v>23</v>
      </c>
      <c r="CY22" s="265"/>
      <c r="CZ22" s="265"/>
      <c r="DA22" s="265"/>
      <c r="DB22" s="265"/>
      <c r="DC22" s="265"/>
      <c r="DD22" s="265"/>
      <c r="DE22" s="265"/>
      <c r="DF22" s="265"/>
      <c r="DH22" s="265" t="s">
        <v>23</v>
      </c>
      <c r="DI22" s="265"/>
      <c r="DJ22" s="265"/>
      <c r="DK22" s="265"/>
      <c r="DL22" s="265"/>
      <c r="DM22" s="265"/>
      <c r="DN22" s="265"/>
      <c r="DO22" s="265"/>
      <c r="DP22" s="265"/>
      <c r="DR22" s="265" t="s">
        <v>23</v>
      </c>
      <c r="DS22" s="265"/>
      <c r="DT22" s="265"/>
      <c r="DU22" s="265"/>
      <c r="DV22" s="265"/>
      <c r="DW22" s="265"/>
      <c r="DX22" s="265"/>
      <c r="DY22" s="265"/>
      <c r="DZ22" s="265"/>
      <c r="EB22" s="265" t="s">
        <v>23</v>
      </c>
      <c r="EC22" s="265"/>
      <c r="ED22" s="265"/>
      <c r="EE22" s="265"/>
      <c r="EF22" s="265"/>
      <c r="EG22" s="265"/>
      <c r="EH22" s="265"/>
      <c r="EI22" s="265"/>
      <c r="EJ22" s="265"/>
      <c r="EL22" s="265" t="s">
        <v>23</v>
      </c>
      <c r="EM22" s="265"/>
      <c r="EN22" s="265"/>
      <c r="EO22" s="265"/>
      <c r="EP22" s="265"/>
      <c r="EQ22" s="265"/>
      <c r="ER22" s="265"/>
      <c r="ES22" s="265"/>
      <c r="ET22" s="265"/>
    </row>
    <row r="23" spans="2:150" x14ac:dyDescent="0.25">
      <c r="B23" s="265"/>
      <c r="C23" s="265"/>
      <c r="D23" s="265"/>
      <c r="E23" s="265"/>
      <c r="F23" s="265"/>
      <c r="G23" s="265"/>
      <c r="H23" s="265"/>
      <c r="I23" s="265"/>
      <c r="J23" s="265"/>
      <c r="L23" s="265"/>
      <c r="M23" s="265"/>
      <c r="N23" s="265"/>
      <c r="O23" s="265"/>
      <c r="P23" s="265"/>
      <c r="Q23" s="265"/>
      <c r="R23" s="265"/>
      <c r="S23" s="265"/>
      <c r="T23" s="265"/>
      <c r="V23" s="265"/>
      <c r="W23" s="265"/>
      <c r="X23" s="265"/>
      <c r="Y23" s="265"/>
      <c r="Z23" s="265"/>
      <c r="AA23" s="265"/>
      <c r="AB23" s="265"/>
      <c r="AC23" s="265"/>
      <c r="AD23" s="265"/>
      <c r="AF23" s="265"/>
      <c r="AG23" s="265"/>
      <c r="AH23" s="265"/>
      <c r="AI23" s="265"/>
      <c r="AJ23" s="265"/>
      <c r="AK23" s="265"/>
      <c r="AL23" s="265"/>
      <c r="AM23" s="265"/>
      <c r="AN23" s="265"/>
      <c r="AP23" s="265"/>
      <c r="AQ23" s="265"/>
      <c r="AR23" s="265"/>
      <c r="AS23" s="265"/>
      <c r="AT23" s="265"/>
      <c r="AU23" s="265"/>
      <c r="AV23" s="265"/>
      <c r="AW23" s="265"/>
      <c r="AX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68"/>
      <c r="BJ23" s="265"/>
      <c r="BK23" s="265"/>
      <c r="BL23" s="265"/>
      <c r="BM23" s="265"/>
      <c r="BN23" s="265"/>
      <c r="BO23" s="265"/>
      <c r="BP23" s="265"/>
      <c r="BQ23" s="265"/>
      <c r="BR23" s="265"/>
      <c r="BT23" s="265"/>
      <c r="BU23" s="265"/>
      <c r="BV23" s="265"/>
      <c r="BW23" s="265"/>
      <c r="BX23" s="265"/>
      <c r="BY23" s="265"/>
      <c r="BZ23" s="265"/>
      <c r="CA23" s="265"/>
      <c r="CB23" s="265"/>
      <c r="CD23" s="265"/>
      <c r="CE23" s="265"/>
      <c r="CF23" s="265"/>
      <c r="CG23" s="265"/>
      <c r="CH23" s="265"/>
      <c r="CI23" s="265"/>
      <c r="CJ23" s="265"/>
      <c r="CK23" s="265"/>
      <c r="CL23" s="265"/>
      <c r="CN23" s="265"/>
      <c r="CO23" s="265"/>
      <c r="CP23" s="265"/>
      <c r="CQ23" s="265"/>
      <c r="CR23" s="265"/>
      <c r="CS23" s="265"/>
      <c r="CT23" s="265"/>
      <c r="CU23" s="265"/>
      <c r="CV23" s="265"/>
      <c r="CX23" s="265"/>
      <c r="CY23" s="265"/>
      <c r="CZ23" s="265"/>
      <c r="DA23" s="265"/>
      <c r="DB23" s="265"/>
      <c r="DC23" s="265"/>
      <c r="DD23" s="265"/>
      <c r="DE23" s="265"/>
      <c r="DF23" s="265"/>
      <c r="DH23" s="265"/>
      <c r="DI23" s="265"/>
      <c r="DJ23" s="265"/>
      <c r="DK23" s="265"/>
      <c r="DL23" s="265"/>
      <c r="DM23" s="265"/>
      <c r="DN23" s="265"/>
      <c r="DO23" s="265"/>
      <c r="DP23" s="265"/>
      <c r="DR23" s="265"/>
      <c r="DS23" s="265"/>
      <c r="DT23" s="265"/>
      <c r="DU23" s="265"/>
      <c r="DV23" s="265"/>
      <c r="DW23" s="265"/>
      <c r="DX23" s="265"/>
      <c r="DY23" s="265"/>
      <c r="DZ23" s="265"/>
      <c r="EB23" s="265"/>
      <c r="EC23" s="265"/>
      <c r="ED23" s="265"/>
      <c r="EE23" s="265"/>
      <c r="EF23" s="265"/>
      <c r="EG23" s="265"/>
      <c r="EH23" s="265"/>
      <c r="EI23" s="265"/>
      <c r="EJ23" s="265"/>
      <c r="EL23" s="265"/>
      <c r="EM23" s="265"/>
      <c r="EN23" s="265"/>
      <c r="EO23" s="265"/>
      <c r="EP23" s="265"/>
      <c r="EQ23" s="265"/>
      <c r="ER23" s="265"/>
      <c r="ES23" s="265"/>
      <c r="ET23" s="265"/>
    </row>
    <row r="24" spans="2:150" ht="60" x14ac:dyDescent="0.25">
      <c r="B24" s="39" t="s">
        <v>24</v>
      </c>
      <c r="C24" s="40" t="s">
        <v>25</v>
      </c>
      <c r="D24" s="40" t="s">
        <v>26</v>
      </c>
      <c r="E24" s="40" t="s">
        <v>27</v>
      </c>
      <c r="F24" s="40" t="s">
        <v>28</v>
      </c>
      <c r="G24" s="40" t="s">
        <v>29</v>
      </c>
      <c r="H24" s="40" t="s">
        <v>30</v>
      </c>
      <c r="I24" s="40" t="s">
        <v>31</v>
      </c>
      <c r="J24" s="40" t="s">
        <v>32</v>
      </c>
      <c r="L24" s="39" t="s">
        <v>24</v>
      </c>
      <c r="M24" s="40" t="s">
        <v>25</v>
      </c>
      <c r="N24" s="40" t="s">
        <v>26</v>
      </c>
      <c r="O24" s="40" t="s">
        <v>27</v>
      </c>
      <c r="P24" s="40" t="s">
        <v>28</v>
      </c>
      <c r="Q24" s="40" t="s">
        <v>29</v>
      </c>
      <c r="R24" s="40" t="s">
        <v>30</v>
      </c>
      <c r="S24" s="40" t="s">
        <v>31</v>
      </c>
      <c r="T24" s="40" t="s">
        <v>32</v>
      </c>
      <c r="V24" s="39" t="s">
        <v>24</v>
      </c>
      <c r="W24" s="40" t="s">
        <v>25</v>
      </c>
      <c r="X24" s="40" t="s">
        <v>26</v>
      </c>
      <c r="Y24" s="40" t="s">
        <v>27</v>
      </c>
      <c r="Z24" s="40" t="s">
        <v>28</v>
      </c>
      <c r="AA24" s="40" t="s">
        <v>29</v>
      </c>
      <c r="AB24" s="40" t="s">
        <v>30</v>
      </c>
      <c r="AC24" s="40" t="s">
        <v>31</v>
      </c>
      <c r="AD24" s="40" t="s">
        <v>32</v>
      </c>
      <c r="AF24" s="39" t="s">
        <v>24</v>
      </c>
      <c r="AG24" s="40" t="s">
        <v>25</v>
      </c>
      <c r="AH24" s="40" t="s">
        <v>26</v>
      </c>
      <c r="AI24" s="40" t="s">
        <v>27</v>
      </c>
      <c r="AJ24" s="40" t="s">
        <v>28</v>
      </c>
      <c r="AK24" s="40" t="s">
        <v>29</v>
      </c>
      <c r="AL24" s="40" t="s">
        <v>30</v>
      </c>
      <c r="AM24" s="40" t="s">
        <v>31</v>
      </c>
      <c r="AN24" s="40" t="s">
        <v>32</v>
      </c>
      <c r="AP24" s="39" t="s">
        <v>24</v>
      </c>
      <c r="AQ24" s="40" t="s">
        <v>25</v>
      </c>
      <c r="AR24" s="40" t="s">
        <v>26</v>
      </c>
      <c r="AS24" s="40" t="s">
        <v>27</v>
      </c>
      <c r="AT24" s="40" t="s">
        <v>28</v>
      </c>
      <c r="AU24" s="40" t="s">
        <v>29</v>
      </c>
      <c r="AV24" s="40" t="s">
        <v>30</v>
      </c>
      <c r="AW24" s="40" t="s">
        <v>31</v>
      </c>
      <c r="AX24" s="40" t="s">
        <v>32</v>
      </c>
      <c r="AZ24" s="39" t="s">
        <v>24</v>
      </c>
      <c r="BA24" s="40" t="s">
        <v>25</v>
      </c>
      <c r="BB24" s="40" t="s">
        <v>26</v>
      </c>
      <c r="BC24" s="40" t="s">
        <v>27</v>
      </c>
      <c r="BD24" s="40" t="s">
        <v>28</v>
      </c>
      <c r="BE24" s="40" t="s">
        <v>29</v>
      </c>
      <c r="BF24" s="40" t="s">
        <v>30</v>
      </c>
      <c r="BG24" s="40" t="s">
        <v>31</v>
      </c>
      <c r="BH24" s="40" t="s">
        <v>32</v>
      </c>
      <c r="BI24"/>
      <c r="BJ24" s="39" t="s">
        <v>24</v>
      </c>
      <c r="BK24" s="40" t="s">
        <v>25</v>
      </c>
      <c r="BL24" s="40" t="s">
        <v>26</v>
      </c>
      <c r="BM24" s="40" t="s">
        <v>27</v>
      </c>
      <c r="BN24" s="40" t="s">
        <v>28</v>
      </c>
      <c r="BO24" s="40" t="s">
        <v>29</v>
      </c>
      <c r="BP24" s="40" t="s">
        <v>30</v>
      </c>
      <c r="BQ24" s="40" t="s">
        <v>31</v>
      </c>
      <c r="BR24" s="40" t="s">
        <v>32</v>
      </c>
      <c r="BT24" s="39" t="s">
        <v>24</v>
      </c>
      <c r="BU24" s="40" t="s">
        <v>25</v>
      </c>
      <c r="BV24" s="40" t="s">
        <v>26</v>
      </c>
      <c r="BW24" s="40" t="s">
        <v>27</v>
      </c>
      <c r="BX24" s="40" t="s">
        <v>28</v>
      </c>
      <c r="BY24" s="40" t="s">
        <v>29</v>
      </c>
      <c r="BZ24" s="40" t="s">
        <v>30</v>
      </c>
      <c r="CA24" s="40" t="s">
        <v>31</v>
      </c>
      <c r="CB24" s="40" t="s">
        <v>32</v>
      </c>
      <c r="CD24" s="39" t="s">
        <v>24</v>
      </c>
      <c r="CE24" s="40" t="s">
        <v>25</v>
      </c>
      <c r="CF24" s="40" t="s">
        <v>26</v>
      </c>
      <c r="CG24" s="40" t="s">
        <v>27</v>
      </c>
      <c r="CH24" s="40" t="s">
        <v>28</v>
      </c>
      <c r="CI24" s="40" t="s">
        <v>29</v>
      </c>
      <c r="CJ24" s="40" t="s">
        <v>30</v>
      </c>
      <c r="CK24" s="40" t="s">
        <v>31</v>
      </c>
      <c r="CL24" s="40" t="s">
        <v>32</v>
      </c>
      <c r="CN24" s="39" t="s">
        <v>24</v>
      </c>
      <c r="CO24" s="40" t="s">
        <v>25</v>
      </c>
      <c r="CP24" s="40" t="s">
        <v>26</v>
      </c>
      <c r="CQ24" s="40" t="s">
        <v>27</v>
      </c>
      <c r="CR24" s="40" t="s">
        <v>28</v>
      </c>
      <c r="CS24" s="40" t="s">
        <v>29</v>
      </c>
      <c r="CT24" s="40" t="s">
        <v>30</v>
      </c>
      <c r="CU24" s="40" t="s">
        <v>31</v>
      </c>
      <c r="CV24" s="40" t="s">
        <v>32</v>
      </c>
      <c r="CX24" s="39" t="s">
        <v>24</v>
      </c>
      <c r="CY24" s="40" t="s">
        <v>25</v>
      </c>
      <c r="CZ24" s="40" t="s">
        <v>26</v>
      </c>
      <c r="DA24" s="40" t="s">
        <v>27</v>
      </c>
      <c r="DB24" s="40" t="s">
        <v>28</v>
      </c>
      <c r="DC24" s="40" t="s">
        <v>29</v>
      </c>
      <c r="DD24" s="40" t="s">
        <v>30</v>
      </c>
      <c r="DE24" s="40" t="s">
        <v>31</v>
      </c>
      <c r="DF24" s="40" t="s">
        <v>32</v>
      </c>
      <c r="DH24" s="39" t="s">
        <v>24</v>
      </c>
      <c r="DI24" s="40" t="s">
        <v>25</v>
      </c>
      <c r="DJ24" s="40" t="s">
        <v>26</v>
      </c>
      <c r="DK24" s="40" t="s">
        <v>27</v>
      </c>
      <c r="DL24" s="40" t="s">
        <v>28</v>
      </c>
      <c r="DM24" s="40" t="s">
        <v>29</v>
      </c>
      <c r="DN24" s="40" t="s">
        <v>30</v>
      </c>
      <c r="DO24" s="40" t="s">
        <v>31</v>
      </c>
      <c r="DP24" s="40" t="s">
        <v>32</v>
      </c>
      <c r="DR24" s="39" t="s">
        <v>24</v>
      </c>
      <c r="DS24" s="40" t="s">
        <v>25</v>
      </c>
      <c r="DT24" s="40" t="s">
        <v>26</v>
      </c>
      <c r="DU24" s="40" t="s">
        <v>27</v>
      </c>
      <c r="DV24" s="40" t="s">
        <v>28</v>
      </c>
      <c r="DW24" s="40" t="s">
        <v>29</v>
      </c>
      <c r="DX24" s="40" t="s">
        <v>30</v>
      </c>
      <c r="DY24" s="40" t="s">
        <v>31</v>
      </c>
      <c r="DZ24" s="40" t="s">
        <v>32</v>
      </c>
      <c r="EB24" s="39" t="s">
        <v>24</v>
      </c>
      <c r="EC24" s="40" t="s">
        <v>25</v>
      </c>
      <c r="ED24" s="40" t="s">
        <v>26</v>
      </c>
      <c r="EE24" s="40" t="s">
        <v>27</v>
      </c>
      <c r="EF24" s="40" t="s">
        <v>28</v>
      </c>
      <c r="EG24" s="40" t="s">
        <v>29</v>
      </c>
      <c r="EH24" s="40" t="s">
        <v>30</v>
      </c>
      <c r="EI24" s="40" t="s">
        <v>31</v>
      </c>
      <c r="EJ24" s="40" t="s">
        <v>32</v>
      </c>
      <c r="EL24" s="39" t="s">
        <v>24</v>
      </c>
      <c r="EM24" s="40" t="s">
        <v>25</v>
      </c>
      <c r="EN24" s="40" t="s">
        <v>26</v>
      </c>
      <c r="EO24" s="40" t="s">
        <v>27</v>
      </c>
      <c r="EP24" s="40" t="s">
        <v>28</v>
      </c>
      <c r="EQ24" s="40" t="s">
        <v>29</v>
      </c>
      <c r="ER24" s="40" t="s">
        <v>30</v>
      </c>
      <c r="ES24" s="40" t="s">
        <v>31</v>
      </c>
      <c r="ET24" s="40" t="s">
        <v>32</v>
      </c>
    </row>
    <row r="25" spans="2:150" x14ac:dyDescent="0.25">
      <c r="B25" s="41" t="s">
        <v>33</v>
      </c>
      <c r="C25" s="34">
        <v>2</v>
      </c>
      <c r="D25" s="34">
        <v>13</v>
      </c>
      <c r="E25" s="34">
        <f>+C25*D25</f>
        <v>26</v>
      </c>
      <c r="F25" s="36" t="e">
        <f>+(E25*$D$18)/$C$18</f>
        <v>#DIV/0!</v>
      </c>
      <c r="G25" s="31" t="e">
        <f>+(F25*$H$16)+$H$16</f>
        <v>#DIV/0!</v>
      </c>
      <c r="H25" s="31" t="e">
        <f t="shared" ref="H25:H43" si="15">+G25*E25</f>
        <v>#DIV/0!</v>
      </c>
      <c r="I25" s="42">
        <v>345</v>
      </c>
      <c r="J25" s="42">
        <f t="shared" ref="J25:J43" si="16">+E25*I25</f>
        <v>8970</v>
      </c>
      <c r="L25" s="41" t="s">
        <v>33</v>
      </c>
      <c r="M25" s="34"/>
      <c r="N25" s="34"/>
      <c r="O25" s="34">
        <f>+M25*N25</f>
        <v>0</v>
      </c>
      <c r="P25" s="36" t="e">
        <f>+(O25*$N$18)/$M$18</f>
        <v>#DIV/0!</v>
      </c>
      <c r="Q25" s="31" t="e">
        <f>+(P25*$H$16)+$H$16</f>
        <v>#DIV/0!</v>
      </c>
      <c r="R25" s="31" t="e">
        <f t="shared" ref="R25:R43" si="17">+Q25*O25</f>
        <v>#DIV/0!</v>
      </c>
      <c r="S25" s="42"/>
      <c r="T25" s="42">
        <f t="shared" ref="T25:T43" si="18">+O25*S25</f>
        <v>0</v>
      </c>
      <c r="V25" s="41" t="s">
        <v>33</v>
      </c>
      <c r="W25" s="34"/>
      <c r="X25" s="34"/>
      <c r="Y25" s="34">
        <f>+W25*X25</f>
        <v>0</v>
      </c>
      <c r="Z25" s="36" t="e">
        <f>+(Y25*$X$18)/$W$18</f>
        <v>#DIV/0!</v>
      </c>
      <c r="AA25" s="31" t="e">
        <f>+(Z25*$H$16)+$H$16</f>
        <v>#DIV/0!</v>
      </c>
      <c r="AB25" s="31" t="e">
        <f t="shared" ref="AB25:AB43" si="19">+AA25*Y25</f>
        <v>#DIV/0!</v>
      </c>
      <c r="AC25" s="42"/>
      <c r="AD25" s="42">
        <f t="shared" ref="AD25:AD43" si="20">+Y25*AC25</f>
        <v>0</v>
      </c>
      <c r="AF25" s="41" t="s">
        <v>33</v>
      </c>
      <c r="AG25" s="34"/>
      <c r="AH25" s="34"/>
      <c r="AI25" s="34">
        <f>+AG25*AH25</f>
        <v>0</v>
      </c>
      <c r="AJ25" s="36" t="e">
        <f>+(AI25*$AH$18)/$AG$18</f>
        <v>#DIV/0!</v>
      </c>
      <c r="AK25" s="31" t="e">
        <f>+(AJ25*$H$16)+$H$16</f>
        <v>#DIV/0!</v>
      </c>
      <c r="AL25" s="31" t="e">
        <f t="shared" ref="AL25:AL43" si="21">+AK25*AI25</f>
        <v>#DIV/0!</v>
      </c>
      <c r="AM25" s="42"/>
      <c r="AN25" s="42">
        <f t="shared" ref="AN25:AN43" si="22">+AI25*AM25</f>
        <v>0</v>
      </c>
      <c r="AP25" s="41" t="s">
        <v>33</v>
      </c>
      <c r="AQ25" s="34"/>
      <c r="AR25" s="34"/>
      <c r="AS25" s="34">
        <f>+AQ25*AR25</f>
        <v>0</v>
      </c>
      <c r="AT25" s="36" t="e">
        <f>(AS25*$AR$18)/$AQ$18</f>
        <v>#DIV/0!</v>
      </c>
      <c r="AU25" s="31" t="e">
        <f>+(AT25*$H$16)+$H$16</f>
        <v>#DIV/0!</v>
      </c>
      <c r="AV25" s="31" t="e">
        <f t="shared" ref="AV25:AV43" si="23">+AU25*AS25</f>
        <v>#DIV/0!</v>
      </c>
      <c r="AW25" s="42"/>
      <c r="AX25" s="42">
        <f t="shared" ref="AX25:AX43" si="24">+AS25*AW25</f>
        <v>0</v>
      </c>
      <c r="AZ25" s="41" t="s">
        <v>33</v>
      </c>
      <c r="BA25" s="34"/>
      <c r="BB25" s="34"/>
      <c r="BC25" s="34">
        <f>+BA25*BB25</f>
        <v>0</v>
      </c>
      <c r="BD25" s="36" t="e">
        <f>(BC25*$BB$18)/$BA$18</f>
        <v>#DIV/0!</v>
      </c>
      <c r="BE25" s="31" t="e">
        <f>+(BD25*$H$16)+$H$16</f>
        <v>#DIV/0!</v>
      </c>
      <c r="BF25" s="31" t="e">
        <f t="shared" ref="BF25:BF43" si="25">+BE25*BC25</f>
        <v>#DIV/0!</v>
      </c>
      <c r="BG25" s="42"/>
      <c r="BH25" s="42">
        <f t="shared" ref="BH25:BH43" si="26">+BC25*BG25</f>
        <v>0</v>
      </c>
      <c r="BI25" s="69"/>
      <c r="BJ25" s="41" t="s">
        <v>33</v>
      </c>
      <c r="BK25" s="34"/>
      <c r="BL25" s="34"/>
      <c r="BM25" s="34">
        <f>+BK25*BL25</f>
        <v>0</v>
      </c>
      <c r="BN25" s="36" t="e">
        <f>(BM25*$BL$18)/$BK$18</f>
        <v>#DIV/0!</v>
      </c>
      <c r="BO25" s="31" t="e">
        <f>+(BN25*$H$16)+$H$16</f>
        <v>#DIV/0!</v>
      </c>
      <c r="BP25" s="31" t="e">
        <f t="shared" ref="BP25:BP43" si="27">+BO25*BM25</f>
        <v>#DIV/0!</v>
      </c>
      <c r="BQ25" s="42"/>
      <c r="BR25" s="42">
        <f t="shared" ref="BR25:BR43" si="28">+BM25*BQ25</f>
        <v>0</v>
      </c>
      <c r="BT25" s="41" t="s">
        <v>33</v>
      </c>
      <c r="BU25" s="34"/>
      <c r="BV25" s="34"/>
      <c r="BW25" s="34">
        <f>+BU25*BV25</f>
        <v>0</v>
      </c>
      <c r="BX25" s="36" t="e">
        <f>(BW25*$BV$18)/$BU$18</f>
        <v>#DIV/0!</v>
      </c>
      <c r="BY25" s="31" t="e">
        <f>+(BX25*$H$16)+$H$16</f>
        <v>#DIV/0!</v>
      </c>
      <c r="BZ25" s="31" t="e">
        <f t="shared" ref="BZ25:BZ43" si="29">+BY25*BW25</f>
        <v>#DIV/0!</v>
      </c>
      <c r="CA25" s="42"/>
      <c r="CB25" s="42">
        <f t="shared" ref="CB25:CB43" si="30">+BW25*CA25</f>
        <v>0</v>
      </c>
      <c r="CD25" s="41" t="s">
        <v>33</v>
      </c>
      <c r="CE25" s="34"/>
      <c r="CF25" s="34"/>
      <c r="CG25" s="34">
        <f>+CE25*CF25</f>
        <v>0</v>
      </c>
      <c r="CH25" s="36" t="e">
        <f>(CG25*$CF$18)/$CE$18</f>
        <v>#DIV/0!</v>
      </c>
      <c r="CI25" s="31" t="e">
        <f>+(CH25*$H$16)+$H$16</f>
        <v>#DIV/0!</v>
      </c>
      <c r="CJ25" s="31" t="e">
        <f t="shared" ref="CJ25:CJ43" si="31">+CI25*CG25</f>
        <v>#DIV/0!</v>
      </c>
      <c r="CK25" s="42"/>
      <c r="CL25" s="42">
        <f t="shared" ref="CL25:CL43" si="32">+CG25*CK25</f>
        <v>0</v>
      </c>
      <c r="CN25" s="41" t="s">
        <v>33</v>
      </c>
      <c r="CO25" s="34"/>
      <c r="CP25" s="34"/>
      <c r="CQ25" s="34">
        <f>+CO25*CP25</f>
        <v>0</v>
      </c>
      <c r="CR25" s="36" t="e">
        <f>(CQ25*$CP$18)/$CO$18</f>
        <v>#DIV/0!</v>
      </c>
      <c r="CS25" s="31" t="e">
        <f>+(CR25*$H$16)+$H$16</f>
        <v>#DIV/0!</v>
      </c>
      <c r="CT25" s="31" t="e">
        <f t="shared" ref="CT25:CT43" si="33">+CS25*CQ25</f>
        <v>#DIV/0!</v>
      </c>
      <c r="CU25" s="42"/>
      <c r="CV25" s="42">
        <f t="shared" ref="CV25:CV43" si="34">+CQ25*CU25</f>
        <v>0</v>
      </c>
      <c r="CX25" s="41" t="s">
        <v>33</v>
      </c>
      <c r="CY25" s="34"/>
      <c r="CZ25" s="34"/>
      <c r="DA25" s="34">
        <f>+CY25*CZ25</f>
        <v>0</v>
      </c>
      <c r="DB25" s="36" t="e">
        <f>(DA25*$CZ$18)/$CY$18</f>
        <v>#DIV/0!</v>
      </c>
      <c r="DC25" s="31" t="e">
        <f>+(DB25*$H$16)+$H$16</f>
        <v>#DIV/0!</v>
      </c>
      <c r="DD25" s="31" t="e">
        <f t="shared" ref="DD25:DD43" si="35">+DC25*DA25</f>
        <v>#DIV/0!</v>
      </c>
      <c r="DE25" s="42"/>
      <c r="DF25" s="42">
        <f t="shared" ref="DF25:DF43" si="36">+DA25*DE25</f>
        <v>0</v>
      </c>
      <c r="DH25" s="41" t="s">
        <v>33</v>
      </c>
      <c r="DI25" s="34"/>
      <c r="DJ25" s="34"/>
      <c r="DK25" s="34">
        <f>+DI25*DJ25</f>
        <v>0</v>
      </c>
      <c r="DL25" s="36" t="e">
        <f>(DK25*$DJ$18)/$DI$18</f>
        <v>#DIV/0!</v>
      </c>
      <c r="DM25" s="31" t="e">
        <f>+(DL25*$H$16)+$H$16</f>
        <v>#DIV/0!</v>
      </c>
      <c r="DN25" s="31" t="e">
        <f t="shared" ref="DN25:DN43" si="37">+DM25*DK25</f>
        <v>#DIV/0!</v>
      </c>
      <c r="DO25" s="42"/>
      <c r="DP25" s="42">
        <f t="shared" ref="DP25:DP43" si="38">+DK25*DO25</f>
        <v>0</v>
      </c>
      <c r="DR25" s="41" t="s">
        <v>33</v>
      </c>
      <c r="DS25" s="34"/>
      <c r="DT25" s="34"/>
      <c r="DU25" s="34">
        <f>+DS25*DT25</f>
        <v>0</v>
      </c>
      <c r="DV25" s="36" t="e">
        <f>(DU25*$DT$18)/$DS$18</f>
        <v>#DIV/0!</v>
      </c>
      <c r="DW25" s="31" t="e">
        <f>+(DV25*$H$16)+$H$16</f>
        <v>#DIV/0!</v>
      </c>
      <c r="DX25" s="31" t="e">
        <f t="shared" ref="DX25:DX43" si="39">+DW25*DU25</f>
        <v>#DIV/0!</v>
      </c>
      <c r="DY25" s="42"/>
      <c r="DZ25" s="42">
        <f t="shared" ref="DZ25:DZ43" si="40">+DU25*DY25</f>
        <v>0</v>
      </c>
      <c r="EB25" s="41" t="s">
        <v>33</v>
      </c>
      <c r="EC25" s="34"/>
      <c r="ED25" s="34"/>
      <c r="EE25" s="34">
        <f>+EC25*ED25</f>
        <v>0</v>
      </c>
      <c r="EF25" s="36" t="e">
        <f>(EE25*$ED$18)/$EC$18</f>
        <v>#DIV/0!</v>
      </c>
      <c r="EG25" s="31" t="e">
        <f>+(EF25*$H$16)+$H$16</f>
        <v>#DIV/0!</v>
      </c>
      <c r="EH25" s="31" t="e">
        <f t="shared" ref="EH25:EH43" si="41">+EG25*EE25</f>
        <v>#DIV/0!</v>
      </c>
      <c r="EI25" s="42"/>
      <c r="EJ25" s="42">
        <f t="shared" ref="EJ25:EJ43" si="42">+EE25*EI25</f>
        <v>0</v>
      </c>
      <c r="EL25" s="41" t="s">
        <v>33</v>
      </c>
      <c r="EM25" s="34"/>
      <c r="EN25" s="34"/>
      <c r="EO25" s="34">
        <f>+EM25*EN25</f>
        <v>0</v>
      </c>
      <c r="EP25" s="36" t="e">
        <f>(EO25*$EN$18)/$EM$18</f>
        <v>#DIV/0!</v>
      </c>
      <c r="EQ25" s="31" t="e">
        <f>+(EP25*$H$16)+$H$16</f>
        <v>#DIV/0!</v>
      </c>
      <c r="ER25" s="31" t="e">
        <f t="shared" ref="ER25:ER43" si="43">+EQ25*EO25</f>
        <v>#DIV/0!</v>
      </c>
      <c r="ES25" s="42"/>
      <c r="ET25" s="42">
        <f t="shared" ref="ET25:ET43" si="44">+EO25*ES25</f>
        <v>0</v>
      </c>
    </row>
    <row r="26" spans="2:150" x14ac:dyDescent="0.25">
      <c r="B26" s="41" t="s">
        <v>34</v>
      </c>
      <c r="C26" s="34"/>
      <c r="D26" s="34"/>
      <c r="E26" s="34">
        <f t="shared" ref="E26:E43" si="45">+C26*D26</f>
        <v>0</v>
      </c>
      <c r="F26" s="36" t="e">
        <f t="shared" ref="F26:F43" si="46">+(E26*$D$18)/$C$18</f>
        <v>#DIV/0!</v>
      </c>
      <c r="G26" s="31" t="e">
        <f t="shared" ref="G26:G43" si="47">+(F26*$H$16)+$H$16</f>
        <v>#DIV/0!</v>
      </c>
      <c r="H26" s="31" t="e">
        <f t="shared" si="15"/>
        <v>#DIV/0!</v>
      </c>
      <c r="I26" s="42"/>
      <c r="J26" s="42">
        <f t="shared" si="16"/>
        <v>0</v>
      </c>
      <c r="L26" s="41" t="s">
        <v>34</v>
      </c>
      <c r="M26" s="34"/>
      <c r="N26" s="34"/>
      <c r="O26" s="34">
        <f t="shared" ref="O26:O43" si="48">+M26*N26</f>
        <v>0</v>
      </c>
      <c r="P26" s="36" t="e">
        <f t="shared" ref="P26:P43" si="49">+(O26*$N$18)/$M$18</f>
        <v>#DIV/0!</v>
      </c>
      <c r="Q26" s="31" t="e">
        <f t="shared" ref="Q26:Q43" si="50">+(P26*$H$16)+$H$16</f>
        <v>#DIV/0!</v>
      </c>
      <c r="R26" s="31" t="e">
        <f t="shared" si="17"/>
        <v>#DIV/0!</v>
      </c>
      <c r="S26" s="42"/>
      <c r="T26" s="42">
        <f t="shared" si="18"/>
        <v>0</v>
      </c>
      <c r="V26" s="41" t="s">
        <v>34</v>
      </c>
      <c r="W26" s="34"/>
      <c r="X26" s="34"/>
      <c r="Y26" s="34">
        <f t="shared" ref="Y26:Y43" si="51">+W26*X26</f>
        <v>0</v>
      </c>
      <c r="Z26" s="36" t="e">
        <f t="shared" ref="Z26:Z43" si="52">+(Y26*$X$18)/$W$18</f>
        <v>#DIV/0!</v>
      </c>
      <c r="AA26" s="31" t="e">
        <f t="shared" ref="AA26:AA43" si="53">+(Z26*$H$16)+$H$16</f>
        <v>#DIV/0!</v>
      </c>
      <c r="AB26" s="31" t="e">
        <f t="shared" si="19"/>
        <v>#DIV/0!</v>
      </c>
      <c r="AC26" s="42"/>
      <c r="AD26" s="42">
        <f t="shared" si="20"/>
        <v>0</v>
      </c>
      <c r="AF26" s="41" t="s">
        <v>34</v>
      </c>
      <c r="AG26" s="34"/>
      <c r="AH26" s="34"/>
      <c r="AI26" s="34">
        <f t="shared" ref="AI26:AI43" si="54">+AG26*AH26</f>
        <v>0</v>
      </c>
      <c r="AJ26" s="36" t="e">
        <f t="shared" ref="AJ26:AJ43" si="55">+(AI26*$AH$18)/$AG$18</f>
        <v>#DIV/0!</v>
      </c>
      <c r="AK26" s="31" t="e">
        <f t="shared" ref="AK26:AK43" si="56">+(AJ26*$H$16)+$H$16</f>
        <v>#DIV/0!</v>
      </c>
      <c r="AL26" s="31" t="e">
        <f t="shared" si="21"/>
        <v>#DIV/0!</v>
      </c>
      <c r="AM26" s="42"/>
      <c r="AN26" s="42">
        <f t="shared" si="22"/>
        <v>0</v>
      </c>
      <c r="AP26" s="41" t="s">
        <v>34</v>
      </c>
      <c r="AQ26" s="34"/>
      <c r="AR26" s="34"/>
      <c r="AS26" s="34">
        <f t="shared" ref="AS26:AS43" si="57">+AQ26*AR26</f>
        <v>0</v>
      </c>
      <c r="AT26" s="36" t="e">
        <f t="shared" ref="AT26:AT43" si="58">(AS26*$AR$18)/$AQ$18</f>
        <v>#DIV/0!</v>
      </c>
      <c r="AU26" s="31" t="e">
        <f t="shared" ref="AU26:AU43" si="59">+(AT26*$H$16)+$H$16</f>
        <v>#DIV/0!</v>
      </c>
      <c r="AV26" s="31" t="e">
        <f t="shared" si="23"/>
        <v>#DIV/0!</v>
      </c>
      <c r="AW26" s="42"/>
      <c r="AX26" s="42">
        <f t="shared" si="24"/>
        <v>0</v>
      </c>
      <c r="AZ26" s="41" t="s">
        <v>34</v>
      </c>
      <c r="BA26" s="34"/>
      <c r="BB26" s="34"/>
      <c r="BC26" s="34">
        <f t="shared" ref="BC26:BC43" si="60">+BA26*BB26</f>
        <v>0</v>
      </c>
      <c r="BD26" s="36" t="e">
        <f t="shared" ref="BD26:BD43" si="61">(BC26*$BB$18)/$BA$18</f>
        <v>#DIV/0!</v>
      </c>
      <c r="BE26" s="31" t="e">
        <f t="shared" ref="BE26:BE43" si="62">+(BD26*$H$16)+$H$16</f>
        <v>#DIV/0!</v>
      </c>
      <c r="BF26" s="31" t="e">
        <f t="shared" si="25"/>
        <v>#DIV/0!</v>
      </c>
      <c r="BG26" s="42"/>
      <c r="BH26" s="42">
        <f t="shared" si="26"/>
        <v>0</v>
      </c>
      <c r="BI26" s="69"/>
      <c r="BJ26" s="41" t="s">
        <v>34</v>
      </c>
      <c r="BK26" s="34"/>
      <c r="BL26" s="34"/>
      <c r="BM26" s="34">
        <f t="shared" ref="BM26:BM43" si="63">+BK26*BL26</f>
        <v>0</v>
      </c>
      <c r="BN26" s="36" t="e">
        <f t="shared" ref="BN26:BN43" si="64">(BM26*$BL$18)/$BK$18</f>
        <v>#DIV/0!</v>
      </c>
      <c r="BO26" s="31" t="e">
        <f t="shared" ref="BO26:BO43" si="65">+(BN26*$H$16)+$H$16</f>
        <v>#DIV/0!</v>
      </c>
      <c r="BP26" s="31" t="e">
        <f t="shared" si="27"/>
        <v>#DIV/0!</v>
      </c>
      <c r="BQ26" s="42"/>
      <c r="BR26" s="42">
        <f t="shared" si="28"/>
        <v>0</v>
      </c>
      <c r="BT26" s="41" t="s">
        <v>34</v>
      </c>
      <c r="BU26" s="34"/>
      <c r="BV26" s="34"/>
      <c r="BW26" s="34">
        <f t="shared" ref="BW26:BW43" si="66">+BU26*BV26</f>
        <v>0</v>
      </c>
      <c r="BX26" s="36" t="e">
        <f t="shared" ref="BX26:BX43" si="67">(BW26*$BV$18)/$BU$18</f>
        <v>#DIV/0!</v>
      </c>
      <c r="BY26" s="31" t="e">
        <f t="shared" ref="BY26:BY43" si="68">+(BX26*$H$16)+$H$16</f>
        <v>#DIV/0!</v>
      </c>
      <c r="BZ26" s="31" t="e">
        <f t="shared" si="29"/>
        <v>#DIV/0!</v>
      </c>
      <c r="CA26" s="42"/>
      <c r="CB26" s="42">
        <f t="shared" si="30"/>
        <v>0</v>
      </c>
      <c r="CD26" s="41" t="s">
        <v>34</v>
      </c>
      <c r="CE26" s="34"/>
      <c r="CF26" s="34"/>
      <c r="CG26" s="34">
        <f t="shared" ref="CG26:CG43" si="69">+CE26*CF26</f>
        <v>0</v>
      </c>
      <c r="CH26" s="36" t="e">
        <f t="shared" ref="CH26:CH43" si="70">(CG26*$CF$18)/$CE$18</f>
        <v>#DIV/0!</v>
      </c>
      <c r="CI26" s="31" t="e">
        <f t="shared" ref="CI26:CI43" si="71">+(CH26*$H$16)+$H$16</f>
        <v>#DIV/0!</v>
      </c>
      <c r="CJ26" s="31" t="e">
        <f t="shared" si="31"/>
        <v>#DIV/0!</v>
      </c>
      <c r="CK26" s="42"/>
      <c r="CL26" s="42">
        <f t="shared" si="32"/>
        <v>0</v>
      </c>
      <c r="CN26" s="41" t="s">
        <v>34</v>
      </c>
      <c r="CO26" s="34"/>
      <c r="CP26" s="34"/>
      <c r="CQ26" s="34">
        <f t="shared" ref="CQ26:CQ43" si="72">+CO26*CP26</f>
        <v>0</v>
      </c>
      <c r="CR26" s="36" t="e">
        <f t="shared" ref="CR26:CR43" si="73">(CQ26*$CP$18)/$CO$18</f>
        <v>#DIV/0!</v>
      </c>
      <c r="CS26" s="31" t="e">
        <f t="shared" ref="CS26:CS43" si="74">+(CR26*$H$16)+$H$16</f>
        <v>#DIV/0!</v>
      </c>
      <c r="CT26" s="31" t="e">
        <f t="shared" si="33"/>
        <v>#DIV/0!</v>
      </c>
      <c r="CU26" s="42"/>
      <c r="CV26" s="42">
        <f t="shared" si="34"/>
        <v>0</v>
      </c>
      <c r="CX26" s="41" t="s">
        <v>34</v>
      </c>
      <c r="CY26" s="34"/>
      <c r="CZ26" s="34"/>
      <c r="DA26" s="34">
        <f t="shared" ref="DA26:DA43" si="75">+CY26*CZ26</f>
        <v>0</v>
      </c>
      <c r="DB26" s="36" t="e">
        <f t="shared" ref="DB26:DB43" si="76">(DA26*$CZ$18)/$CY$18</f>
        <v>#DIV/0!</v>
      </c>
      <c r="DC26" s="31" t="e">
        <f t="shared" ref="DC26:DC43" si="77">+(DB26*$H$16)+$H$16</f>
        <v>#DIV/0!</v>
      </c>
      <c r="DD26" s="31" t="e">
        <f t="shared" si="35"/>
        <v>#DIV/0!</v>
      </c>
      <c r="DE26" s="42"/>
      <c r="DF26" s="42">
        <f t="shared" si="36"/>
        <v>0</v>
      </c>
      <c r="DH26" s="41" t="s">
        <v>34</v>
      </c>
      <c r="DI26" s="34"/>
      <c r="DJ26" s="34"/>
      <c r="DK26" s="34">
        <f t="shared" ref="DK26:DK43" si="78">+DI26*DJ26</f>
        <v>0</v>
      </c>
      <c r="DL26" s="36" t="e">
        <f t="shared" ref="DL26:DL43" si="79">(DK26*$DJ$18)/$DI$18</f>
        <v>#DIV/0!</v>
      </c>
      <c r="DM26" s="31" t="e">
        <f t="shared" ref="DM26:DM43" si="80">+(DL26*$H$16)+$H$16</f>
        <v>#DIV/0!</v>
      </c>
      <c r="DN26" s="31" t="e">
        <f t="shared" si="37"/>
        <v>#DIV/0!</v>
      </c>
      <c r="DO26" s="42"/>
      <c r="DP26" s="42">
        <f t="shared" si="38"/>
        <v>0</v>
      </c>
      <c r="DR26" s="41" t="s">
        <v>34</v>
      </c>
      <c r="DS26" s="34"/>
      <c r="DT26" s="34"/>
      <c r="DU26" s="34">
        <f t="shared" ref="DU26:DU43" si="81">+DS26*DT26</f>
        <v>0</v>
      </c>
      <c r="DV26" s="36" t="e">
        <f t="shared" ref="DV26:DV43" si="82">(DU26*$DT$18)/$DS$18</f>
        <v>#DIV/0!</v>
      </c>
      <c r="DW26" s="31" t="e">
        <f t="shared" ref="DW26:DW43" si="83">+(DV26*$H$16)+$H$16</f>
        <v>#DIV/0!</v>
      </c>
      <c r="DX26" s="31" t="e">
        <f t="shared" si="39"/>
        <v>#DIV/0!</v>
      </c>
      <c r="DY26" s="42"/>
      <c r="DZ26" s="42">
        <f t="shared" si="40"/>
        <v>0</v>
      </c>
      <c r="EB26" s="41" t="s">
        <v>34</v>
      </c>
      <c r="EC26" s="34"/>
      <c r="ED26" s="34"/>
      <c r="EE26" s="34">
        <f t="shared" ref="EE26:EE43" si="84">+EC26*ED26</f>
        <v>0</v>
      </c>
      <c r="EF26" s="36" t="e">
        <f t="shared" ref="EF26:EF43" si="85">(EE26*$ED$18)/$EC$18</f>
        <v>#DIV/0!</v>
      </c>
      <c r="EG26" s="31" t="e">
        <f t="shared" ref="EG26:EG43" si="86">+(EF26*$H$16)+$H$16</f>
        <v>#DIV/0!</v>
      </c>
      <c r="EH26" s="31" t="e">
        <f t="shared" si="41"/>
        <v>#DIV/0!</v>
      </c>
      <c r="EI26" s="42"/>
      <c r="EJ26" s="42">
        <f t="shared" si="42"/>
        <v>0</v>
      </c>
      <c r="EL26" s="41" t="s">
        <v>34</v>
      </c>
      <c r="EM26" s="34"/>
      <c r="EN26" s="34"/>
      <c r="EO26" s="34">
        <f t="shared" ref="EO26:EO43" si="87">+EM26*EN26</f>
        <v>0</v>
      </c>
      <c r="EP26" s="36" t="e">
        <f t="shared" ref="EP26:EP43" si="88">(EO26*$EN$18)/$EM$18</f>
        <v>#DIV/0!</v>
      </c>
      <c r="EQ26" s="31" t="e">
        <f t="shared" ref="EQ26:EQ43" si="89">+(EP26*$H$16)+$H$16</f>
        <v>#DIV/0!</v>
      </c>
      <c r="ER26" s="31" t="e">
        <f t="shared" si="43"/>
        <v>#DIV/0!</v>
      </c>
      <c r="ES26" s="42"/>
      <c r="ET26" s="42">
        <f t="shared" si="44"/>
        <v>0</v>
      </c>
    </row>
    <row r="27" spans="2:150" x14ac:dyDescent="0.25">
      <c r="B27" s="41" t="s">
        <v>35</v>
      </c>
      <c r="C27" s="34"/>
      <c r="D27" s="34"/>
      <c r="E27" s="34">
        <f t="shared" si="45"/>
        <v>0</v>
      </c>
      <c r="F27" s="36" t="e">
        <f t="shared" si="46"/>
        <v>#DIV/0!</v>
      </c>
      <c r="G27" s="31" t="e">
        <f t="shared" si="47"/>
        <v>#DIV/0!</v>
      </c>
      <c r="H27" s="31" t="e">
        <f t="shared" si="15"/>
        <v>#DIV/0!</v>
      </c>
      <c r="I27" s="42"/>
      <c r="J27" s="42">
        <f t="shared" si="16"/>
        <v>0</v>
      </c>
      <c r="L27" s="41" t="s">
        <v>35</v>
      </c>
      <c r="M27" s="34"/>
      <c r="N27" s="34"/>
      <c r="O27" s="34">
        <f t="shared" si="48"/>
        <v>0</v>
      </c>
      <c r="P27" s="36" t="e">
        <f t="shared" si="49"/>
        <v>#DIV/0!</v>
      </c>
      <c r="Q27" s="31" t="e">
        <f t="shared" si="50"/>
        <v>#DIV/0!</v>
      </c>
      <c r="R27" s="31" t="e">
        <f t="shared" si="17"/>
        <v>#DIV/0!</v>
      </c>
      <c r="S27" s="42"/>
      <c r="T27" s="42">
        <f t="shared" si="18"/>
        <v>0</v>
      </c>
      <c r="V27" s="41" t="s">
        <v>35</v>
      </c>
      <c r="W27" s="34"/>
      <c r="X27" s="34"/>
      <c r="Y27" s="34">
        <f t="shared" si="51"/>
        <v>0</v>
      </c>
      <c r="Z27" s="36" t="e">
        <f t="shared" si="52"/>
        <v>#DIV/0!</v>
      </c>
      <c r="AA27" s="31" t="e">
        <f t="shared" si="53"/>
        <v>#DIV/0!</v>
      </c>
      <c r="AB27" s="31" t="e">
        <f t="shared" si="19"/>
        <v>#DIV/0!</v>
      </c>
      <c r="AC27" s="42"/>
      <c r="AD27" s="42">
        <f t="shared" si="20"/>
        <v>0</v>
      </c>
      <c r="AF27" s="41" t="s">
        <v>35</v>
      </c>
      <c r="AG27" s="34"/>
      <c r="AH27" s="34"/>
      <c r="AI27" s="34">
        <f t="shared" si="54"/>
        <v>0</v>
      </c>
      <c r="AJ27" s="36" t="e">
        <f t="shared" si="55"/>
        <v>#DIV/0!</v>
      </c>
      <c r="AK27" s="31" t="e">
        <f t="shared" si="56"/>
        <v>#DIV/0!</v>
      </c>
      <c r="AL27" s="31" t="e">
        <f t="shared" si="21"/>
        <v>#DIV/0!</v>
      </c>
      <c r="AM27" s="42"/>
      <c r="AN27" s="42">
        <f t="shared" si="22"/>
        <v>0</v>
      </c>
      <c r="AP27" s="41" t="s">
        <v>35</v>
      </c>
      <c r="AQ27" s="34"/>
      <c r="AR27" s="34"/>
      <c r="AS27" s="34">
        <f t="shared" si="57"/>
        <v>0</v>
      </c>
      <c r="AT27" s="36" t="e">
        <f t="shared" si="58"/>
        <v>#DIV/0!</v>
      </c>
      <c r="AU27" s="31" t="e">
        <f t="shared" si="59"/>
        <v>#DIV/0!</v>
      </c>
      <c r="AV27" s="31" t="e">
        <f t="shared" si="23"/>
        <v>#DIV/0!</v>
      </c>
      <c r="AW27" s="42"/>
      <c r="AX27" s="42">
        <f t="shared" si="24"/>
        <v>0</v>
      </c>
      <c r="AZ27" s="41" t="s">
        <v>35</v>
      </c>
      <c r="BA27" s="34"/>
      <c r="BB27" s="34"/>
      <c r="BC27" s="34">
        <f t="shared" si="60"/>
        <v>0</v>
      </c>
      <c r="BD27" s="36" t="e">
        <f t="shared" si="61"/>
        <v>#DIV/0!</v>
      </c>
      <c r="BE27" s="31" t="e">
        <f t="shared" si="62"/>
        <v>#DIV/0!</v>
      </c>
      <c r="BF27" s="31" t="e">
        <f t="shared" si="25"/>
        <v>#DIV/0!</v>
      </c>
      <c r="BG27" s="42"/>
      <c r="BH27" s="42">
        <f t="shared" si="26"/>
        <v>0</v>
      </c>
      <c r="BI27" s="69"/>
      <c r="BJ27" s="41" t="s">
        <v>35</v>
      </c>
      <c r="BK27" s="34"/>
      <c r="BL27" s="34"/>
      <c r="BM27" s="34">
        <f t="shared" si="63"/>
        <v>0</v>
      </c>
      <c r="BN27" s="36" t="e">
        <f t="shared" si="64"/>
        <v>#DIV/0!</v>
      </c>
      <c r="BO27" s="31" t="e">
        <f t="shared" si="65"/>
        <v>#DIV/0!</v>
      </c>
      <c r="BP27" s="31" t="e">
        <f t="shared" si="27"/>
        <v>#DIV/0!</v>
      </c>
      <c r="BQ27" s="42"/>
      <c r="BR27" s="42">
        <f t="shared" si="28"/>
        <v>0</v>
      </c>
      <c r="BT27" s="41" t="s">
        <v>35</v>
      </c>
      <c r="BU27" s="34"/>
      <c r="BV27" s="34"/>
      <c r="BW27" s="34">
        <f t="shared" si="66"/>
        <v>0</v>
      </c>
      <c r="BX27" s="36" t="e">
        <f t="shared" si="67"/>
        <v>#DIV/0!</v>
      </c>
      <c r="BY27" s="31" t="e">
        <f t="shared" si="68"/>
        <v>#DIV/0!</v>
      </c>
      <c r="BZ27" s="31" t="e">
        <f t="shared" si="29"/>
        <v>#DIV/0!</v>
      </c>
      <c r="CA27" s="42"/>
      <c r="CB27" s="42">
        <f t="shared" si="30"/>
        <v>0</v>
      </c>
      <c r="CD27" s="41" t="s">
        <v>35</v>
      </c>
      <c r="CE27" s="34"/>
      <c r="CF27" s="34"/>
      <c r="CG27" s="34">
        <f t="shared" si="69"/>
        <v>0</v>
      </c>
      <c r="CH27" s="36" t="e">
        <f t="shared" si="70"/>
        <v>#DIV/0!</v>
      </c>
      <c r="CI27" s="31" t="e">
        <f t="shared" si="71"/>
        <v>#DIV/0!</v>
      </c>
      <c r="CJ27" s="31" t="e">
        <f t="shared" si="31"/>
        <v>#DIV/0!</v>
      </c>
      <c r="CK27" s="42"/>
      <c r="CL27" s="42">
        <f t="shared" si="32"/>
        <v>0</v>
      </c>
      <c r="CN27" s="41" t="s">
        <v>35</v>
      </c>
      <c r="CO27" s="34"/>
      <c r="CP27" s="34"/>
      <c r="CQ27" s="34">
        <f t="shared" si="72"/>
        <v>0</v>
      </c>
      <c r="CR27" s="36" t="e">
        <f t="shared" si="73"/>
        <v>#DIV/0!</v>
      </c>
      <c r="CS27" s="31" t="e">
        <f t="shared" si="74"/>
        <v>#DIV/0!</v>
      </c>
      <c r="CT27" s="31" t="e">
        <f t="shared" si="33"/>
        <v>#DIV/0!</v>
      </c>
      <c r="CU27" s="42"/>
      <c r="CV27" s="42">
        <f t="shared" si="34"/>
        <v>0</v>
      </c>
      <c r="CX27" s="41" t="s">
        <v>35</v>
      </c>
      <c r="CY27" s="34"/>
      <c r="CZ27" s="34"/>
      <c r="DA27" s="34">
        <f t="shared" si="75"/>
        <v>0</v>
      </c>
      <c r="DB27" s="36" t="e">
        <f t="shared" si="76"/>
        <v>#DIV/0!</v>
      </c>
      <c r="DC27" s="31" t="e">
        <f t="shared" si="77"/>
        <v>#DIV/0!</v>
      </c>
      <c r="DD27" s="31" t="e">
        <f t="shared" si="35"/>
        <v>#DIV/0!</v>
      </c>
      <c r="DE27" s="42"/>
      <c r="DF27" s="42">
        <f t="shared" si="36"/>
        <v>0</v>
      </c>
      <c r="DH27" s="41" t="s">
        <v>35</v>
      </c>
      <c r="DI27" s="34"/>
      <c r="DJ27" s="34"/>
      <c r="DK27" s="34">
        <f t="shared" si="78"/>
        <v>0</v>
      </c>
      <c r="DL27" s="36" t="e">
        <f t="shared" si="79"/>
        <v>#DIV/0!</v>
      </c>
      <c r="DM27" s="31" t="e">
        <f t="shared" si="80"/>
        <v>#DIV/0!</v>
      </c>
      <c r="DN27" s="31" t="e">
        <f t="shared" si="37"/>
        <v>#DIV/0!</v>
      </c>
      <c r="DO27" s="42"/>
      <c r="DP27" s="42">
        <f t="shared" si="38"/>
        <v>0</v>
      </c>
      <c r="DR27" s="41" t="s">
        <v>35</v>
      </c>
      <c r="DS27" s="34"/>
      <c r="DT27" s="34"/>
      <c r="DU27" s="34">
        <f t="shared" si="81"/>
        <v>0</v>
      </c>
      <c r="DV27" s="36" t="e">
        <f t="shared" si="82"/>
        <v>#DIV/0!</v>
      </c>
      <c r="DW27" s="31" t="e">
        <f t="shared" si="83"/>
        <v>#DIV/0!</v>
      </c>
      <c r="DX27" s="31" t="e">
        <f t="shared" si="39"/>
        <v>#DIV/0!</v>
      </c>
      <c r="DY27" s="42"/>
      <c r="DZ27" s="42">
        <f t="shared" si="40"/>
        <v>0</v>
      </c>
      <c r="EB27" s="41" t="s">
        <v>35</v>
      </c>
      <c r="EC27" s="34"/>
      <c r="ED27" s="34"/>
      <c r="EE27" s="34">
        <f t="shared" si="84"/>
        <v>0</v>
      </c>
      <c r="EF27" s="36" t="e">
        <f t="shared" si="85"/>
        <v>#DIV/0!</v>
      </c>
      <c r="EG27" s="31" t="e">
        <f t="shared" si="86"/>
        <v>#DIV/0!</v>
      </c>
      <c r="EH27" s="31" t="e">
        <f t="shared" si="41"/>
        <v>#DIV/0!</v>
      </c>
      <c r="EI27" s="42"/>
      <c r="EJ27" s="42">
        <f t="shared" si="42"/>
        <v>0</v>
      </c>
      <c r="EL27" s="41" t="s">
        <v>35</v>
      </c>
      <c r="EM27" s="34"/>
      <c r="EN27" s="34"/>
      <c r="EO27" s="34">
        <f t="shared" si="87"/>
        <v>0</v>
      </c>
      <c r="EP27" s="36" t="e">
        <f t="shared" si="88"/>
        <v>#DIV/0!</v>
      </c>
      <c r="EQ27" s="31" t="e">
        <f t="shared" si="89"/>
        <v>#DIV/0!</v>
      </c>
      <c r="ER27" s="31" t="e">
        <f t="shared" si="43"/>
        <v>#DIV/0!</v>
      </c>
      <c r="ES27" s="42"/>
      <c r="ET27" s="42">
        <f t="shared" si="44"/>
        <v>0</v>
      </c>
    </row>
    <row r="28" spans="2:150" x14ac:dyDescent="0.25">
      <c r="B28" s="43" t="s">
        <v>36</v>
      </c>
      <c r="C28" s="34"/>
      <c r="D28" s="34"/>
      <c r="E28" s="34">
        <f t="shared" si="45"/>
        <v>0</v>
      </c>
      <c r="F28" s="36" t="e">
        <f t="shared" si="46"/>
        <v>#DIV/0!</v>
      </c>
      <c r="G28" s="31" t="e">
        <f t="shared" si="47"/>
        <v>#DIV/0!</v>
      </c>
      <c r="H28" s="31" t="e">
        <f t="shared" si="15"/>
        <v>#DIV/0!</v>
      </c>
      <c r="I28" s="42"/>
      <c r="J28" s="42">
        <f t="shared" si="16"/>
        <v>0</v>
      </c>
      <c r="L28" s="43" t="s">
        <v>36</v>
      </c>
      <c r="M28" s="34"/>
      <c r="N28" s="34"/>
      <c r="O28" s="34">
        <f t="shared" si="48"/>
        <v>0</v>
      </c>
      <c r="P28" s="36" t="e">
        <f t="shared" si="49"/>
        <v>#DIV/0!</v>
      </c>
      <c r="Q28" s="31" t="e">
        <f t="shared" si="50"/>
        <v>#DIV/0!</v>
      </c>
      <c r="R28" s="31" t="e">
        <f t="shared" si="17"/>
        <v>#DIV/0!</v>
      </c>
      <c r="S28" s="42"/>
      <c r="T28" s="42">
        <f t="shared" si="18"/>
        <v>0</v>
      </c>
      <c r="V28" s="43" t="s">
        <v>36</v>
      </c>
      <c r="W28" s="34"/>
      <c r="X28" s="34"/>
      <c r="Y28" s="34">
        <f t="shared" si="51"/>
        <v>0</v>
      </c>
      <c r="Z28" s="36" t="e">
        <f t="shared" si="52"/>
        <v>#DIV/0!</v>
      </c>
      <c r="AA28" s="31" t="e">
        <f t="shared" si="53"/>
        <v>#DIV/0!</v>
      </c>
      <c r="AB28" s="31" t="e">
        <f t="shared" si="19"/>
        <v>#DIV/0!</v>
      </c>
      <c r="AC28" s="42"/>
      <c r="AD28" s="42">
        <f t="shared" si="20"/>
        <v>0</v>
      </c>
      <c r="AF28" s="43" t="s">
        <v>36</v>
      </c>
      <c r="AG28" s="34"/>
      <c r="AH28" s="34"/>
      <c r="AI28" s="34">
        <f t="shared" si="54"/>
        <v>0</v>
      </c>
      <c r="AJ28" s="36" t="e">
        <f t="shared" si="55"/>
        <v>#DIV/0!</v>
      </c>
      <c r="AK28" s="31" t="e">
        <f t="shared" si="56"/>
        <v>#DIV/0!</v>
      </c>
      <c r="AL28" s="31" t="e">
        <f t="shared" si="21"/>
        <v>#DIV/0!</v>
      </c>
      <c r="AM28" s="42"/>
      <c r="AN28" s="42">
        <f t="shared" si="22"/>
        <v>0</v>
      </c>
      <c r="AP28" s="43" t="s">
        <v>36</v>
      </c>
      <c r="AQ28" s="34"/>
      <c r="AR28" s="34"/>
      <c r="AS28" s="34">
        <f t="shared" si="57"/>
        <v>0</v>
      </c>
      <c r="AT28" s="36" t="e">
        <f t="shared" si="58"/>
        <v>#DIV/0!</v>
      </c>
      <c r="AU28" s="31" t="e">
        <f t="shared" si="59"/>
        <v>#DIV/0!</v>
      </c>
      <c r="AV28" s="31" t="e">
        <f t="shared" si="23"/>
        <v>#DIV/0!</v>
      </c>
      <c r="AW28" s="42"/>
      <c r="AX28" s="42">
        <f t="shared" si="24"/>
        <v>0</v>
      </c>
      <c r="AZ28" s="43" t="s">
        <v>36</v>
      </c>
      <c r="BA28" s="34"/>
      <c r="BB28" s="34"/>
      <c r="BC28" s="34">
        <f t="shared" si="60"/>
        <v>0</v>
      </c>
      <c r="BD28" s="36" t="e">
        <f t="shared" si="61"/>
        <v>#DIV/0!</v>
      </c>
      <c r="BE28" s="31" t="e">
        <f t="shared" si="62"/>
        <v>#DIV/0!</v>
      </c>
      <c r="BF28" s="31" t="e">
        <f t="shared" si="25"/>
        <v>#DIV/0!</v>
      </c>
      <c r="BG28" s="42"/>
      <c r="BH28" s="42">
        <f t="shared" si="26"/>
        <v>0</v>
      </c>
      <c r="BI28" s="69"/>
      <c r="BJ28" s="43" t="s">
        <v>36</v>
      </c>
      <c r="BK28" s="34"/>
      <c r="BL28" s="34"/>
      <c r="BM28" s="34">
        <f t="shared" si="63"/>
        <v>0</v>
      </c>
      <c r="BN28" s="36" t="e">
        <f t="shared" si="64"/>
        <v>#DIV/0!</v>
      </c>
      <c r="BO28" s="31" t="e">
        <f t="shared" si="65"/>
        <v>#DIV/0!</v>
      </c>
      <c r="BP28" s="31" t="e">
        <f t="shared" si="27"/>
        <v>#DIV/0!</v>
      </c>
      <c r="BQ28" s="42"/>
      <c r="BR28" s="42">
        <f t="shared" si="28"/>
        <v>0</v>
      </c>
      <c r="BT28" s="43" t="s">
        <v>36</v>
      </c>
      <c r="BU28" s="34"/>
      <c r="BV28" s="34"/>
      <c r="BW28" s="34">
        <f t="shared" si="66"/>
        <v>0</v>
      </c>
      <c r="BX28" s="36" t="e">
        <f t="shared" si="67"/>
        <v>#DIV/0!</v>
      </c>
      <c r="BY28" s="31" t="e">
        <f t="shared" si="68"/>
        <v>#DIV/0!</v>
      </c>
      <c r="BZ28" s="31" t="e">
        <f t="shared" si="29"/>
        <v>#DIV/0!</v>
      </c>
      <c r="CA28" s="42"/>
      <c r="CB28" s="42">
        <f t="shared" si="30"/>
        <v>0</v>
      </c>
      <c r="CD28" s="43" t="s">
        <v>36</v>
      </c>
      <c r="CE28" s="34"/>
      <c r="CF28" s="34"/>
      <c r="CG28" s="34">
        <f t="shared" si="69"/>
        <v>0</v>
      </c>
      <c r="CH28" s="36" t="e">
        <f t="shared" si="70"/>
        <v>#DIV/0!</v>
      </c>
      <c r="CI28" s="31" t="e">
        <f t="shared" si="71"/>
        <v>#DIV/0!</v>
      </c>
      <c r="CJ28" s="31" t="e">
        <f t="shared" si="31"/>
        <v>#DIV/0!</v>
      </c>
      <c r="CK28" s="42"/>
      <c r="CL28" s="42">
        <f t="shared" si="32"/>
        <v>0</v>
      </c>
      <c r="CN28" s="43" t="s">
        <v>36</v>
      </c>
      <c r="CO28" s="34"/>
      <c r="CP28" s="34"/>
      <c r="CQ28" s="34">
        <f t="shared" si="72"/>
        <v>0</v>
      </c>
      <c r="CR28" s="36" t="e">
        <f t="shared" si="73"/>
        <v>#DIV/0!</v>
      </c>
      <c r="CS28" s="31" t="e">
        <f t="shared" si="74"/>
        <v>#DIV/0!</v>
      </c>
      <c r="CT28" s="31" t="e">
        <f t="shared" si="33"/>
        <v>#DIV/0!</v>
      </c>
      <c r="CU28" s="42"/>
      <c r="CV28" s="42">
        <f t="shared" si="34"/>
        <v>0</v>
      </c>
      <c r="CX28" s="43" t="s">
        <v>36</v>
      </c>
      <c r="CY28" s="34"/>
      <c r="CZ28" s="34"/>
      <c r="DA28" s="34">
        <f t="shared" si="75"/>
        <v>0</v>
      </c>
      <c r="DB28" s="36" t="e">
        <f t="shared" si="76"/>
        <v>#DIV/0!</v>
      </c>
      <c r="DC28" s="31" t="e">
        <f t="shared" si="77"/>
        <v>#DIV/0!</v>
      </c>
      <c r="DD28" s="31" t="e">
        <f t="shared" si="35"/>
        <v>#DIV/0!</v>
      </c>
      <c r="DE28" s="42"/>
      <c r="DF28" s="42">
        <f t="shared" si="36"/>
        <v>0</v>
      </c>
      <c r="DH28" s="43" t="s">
        <v>36</v>
      </c>
      <c r="DI28" s="34"/>
      <c r="DJ28" s="34"/>
      <c r="DK28" s="34">
        <f t="shared" si="78"/>
        <v>0</v>
      </c>
      <c r="DL28" s="36" t="e">
        <f t="shared" si="79"/>
        <v>#DIV/0!</v>
      </c>
      <c r="DM28" s="31" t="e">
        <f t="shared" si="80"/>
        <v>#DIV/0!</v>
      </c>
      <c r="DN28" s="31" t="e">
        <f t="shared" si="37"/>
        <v>#DIV/0!</v>
      </c>
      <c r="DO28" s="42"/>
      <c r="DP28" s="42">
        <f t="shared" si="38"/>
        <v>0</v>
      </c>
      <c r="DR28" s="43" t="s">
        <v>36</v>
      </c>
      <c r="DS28" s="34"/>
      <c r="DT28" s="34"/>
      <c r="DU28" s="34">
        <f t="shared" si="81"/>
        <v>0</v>
      </c>
      <c r="DV28" s="36" t="e">
        <f t="shared" si="82"/>
        <v>#DIV/0!</v>
      </c>
      <c r="DW28" s="31" t="e">
        <f t="shared" si="83"/>
        <v>#DIV/0!</v>
      </c>
      <c r="DX28" s="31" t="e">
        <f t="shared" si="39"/>
        <v>#DIV/0!</v>
      </c>
      <c r="DY28" s="42"/>
      <c r="DZ28" s="42">
        <f t="shared" si="40"/>
        <v>0</v>
      </c>
      <c r="EB28" s="43" t="s">
        <v>36</v>
      </c>
      <c r="EC28" s="34"/>
      <c r="ED28" s="34"/>
      <c r="EE28" s="34">
        <f t="shared" si="84"/>
        <v>0</v>
      </c>
      <c r="EF28" s="36" t="e">
        <f t="shared" si="85"/>
        <v>#DIV/0!</v>
      </c>
      <c r="EG28" s="31" t="e">
        <f t="shared" si="86"/>
        <v>#DIV/0!</v>
      </c>
      <c r="EH28" s="31" t="e">
        <f t="shared" si="41"/>
        <v>#DIV/0!</v>
      </c>
      <c r="EI28" s="42"/>
      <c r="EJ28" s="42">
        <f t="shared" si="42"/>
        <v>0</v>
      </c>
      <c r="EL28" s="43" t="s">
        <v>36</v>
      </c>
      <c r="EM28" s="34"/>
      <c r="EN28" s="34"/>
      <c r="EO28" s="34">
        <f t="shared" si="87"/>
        <v>0</v>
      </c>
      <c r="EP28" s="36" t="e">
        <f t="shared" si="88"/>
        <v>#DIV/0!</v>
      </c>
      <c r="EQ28" s="31" t="e">
        <f t="shared" si="89"/>
        <v>#DIV/0!</v>
      </c>
      <c r="ER28" s="31" t="e">
        <f t="shared" si="43"/>
        <v>#DIV/0!</v>
      </c>
      <c r="ES28" s="42"/>
      <c r="ET28" s="42">
        <f t="shared" si="44"/>
        <v>0</v>
      </c>
    </row>
    <row r="29" spans="2:150" x14ac:dyDescent="0.25">
      <c r="B29" s="43" t="s">
        <v>37</v>
      </c>
      <c r="C29" s="34"/>
      <c r="D29" s="34"/>
      <c r="E29" s="34">
        <f t="shared" si="45"/>
        <v>0</v>
      </c>
      <c r="F29" s="36" t="e">
        <f t="shared" si="46"/>
        <v>#DIV/0!</v>
      </c>
      <c r="G29" s="31" t="e">
        <f t="shared" si="47"/>
        <v>#DIV/0!</v>
      </c>
      <c r="H29" s="31" t="e">
        <f t="shared" si="15"/>
        <v>#DIV/0!</v>
      </c>
      <c r="I29" s="42"/>
      <c r="J29" s="42">
        <f t="shared" si="16"/>
        <v>0</v>
      </c>
      <c r="L29" s="43" t="s">
        <v>37</v>
      </c>
      <c r="M29" s="34"/>
      <c r="N29" s="34"/>
      <c r="O29" s="34">
        <f t="shared" si="48"/>
        <v>0</v>
      </c>
      <c r="P29" s="36" t="e">
        <f t="shared" si="49"/>
        <v>#DIV/0!</v>
      </c>
      <c r="Q29" s="31" t="e">
        <f t="shared" si="50"/>
        <v>#DIV/0!</v>
      </c>
      <c r="R29" s="31" t="e">
        <f t="shared" si="17"/>
        <v>#DIV/0!</v>
      </c>
      <c r="S29" s="42"/>
      <c r="T29" s="42">
        <f t="shared" si="18"/>
        <v>0</v>
      </c>
      <c r="V29" s="43" t="s">
        <v>37</v>
      </c>
      <c r="W29" s="34"/>
      <c r="X29" s="34"/>
      <c r="Y29" s="34">
        <f t="shared" si="51"/>
        <v>0</v>
      </c>
      <c r="Z29" s="36" t="e">
        <f t="shared" si="52"/>
        <v>#DIV/0!</v>
      </c>
      <c r="AA29" s="31" t="e">
        <f t="shared" si="53"/>
        <v>#DIV/0!</v>
      </c>
      <c r="AB29" s="31" t="e">
        <f t="shared" si="19"/>
        <v>#DIV/0!</v>
      </c>
      <c r="AC29" s="42"/>
      <c r="AD29" s="42">
        <f t="shared" si="20"/>
        <v>0</v>
      </c>
      <c r="AF29" s="43" t="s">
        <v>37</v>
      </c>
      <c r="AG29" s="34"/>
      <c r="AH29" s="34"/>
      <c r="AI29" s="34">
        <f t="shared" si="54"/>
        <v>0</v>
      </c>
      <c r="AJ29" s="36" t="e">
        <f t="shared" si="55"/>
        <v>#DIV/0!</v>
      </c>
      <c r="AK29" s="31" t="e">
        <f t="shared" si="56"/>
        <v>#DIV/0!</v>
      </c>
      <c r="AL29" s="31" t="e">
        <f t="shared" si="21"/>
        <v>#DIV/0!</v>
      </c>
      <c r="AM29" s="42"/>
      <c r="AN29" s="42">
        <f t="shared" si="22"/>
        <v>0</v>
      </c>
      <c r="AP29" s="43" t="s">
        <v>37</v>
      </c>
      <c r="AQ29" s="34"/>
      <c r="AR29" s="34"/>
      <c r="AS29" s="34">
        <f t="shared" si="57"/>
        <v>0</v>
      </c>
      <c r="AT29" s="36" t="e">
        <f t="shared" si="58"/>
        <v>#DIV/0!</v>
      </c>
      <c r="AU29" s="31" t="e">
        <f t="shared" si="59"/>
        <v>#DIV/0!</v>
      </c>
      <c r="AV29" s="31" t="e">
        <f t="shared" si="23"/>
        <v>#DIV/0!</v>
      </c>
      <c r="AW29" s="42"/>
      <c r="AX29" s="42">
        <f t="shared" si="24"/>
        <v>0</v>
      </c>
      <c r="AZ29" s="43" t="s">
        <v>37</v>
      </c>
      <c r="BA29" s="34"/>
      <c r="BB29" s="34"/>
      <c r="BC29" s="34">
        <f t="shared" si="60"/>
        <v>0</v>
      </c>
      <c r="BD29" s="36" t="e">
        <f t="shared" si="61"/>
        <v>#DIV/0!</v>
      </c>
      <c r="BE29" s="31" t="e">
        <f t="shared" si="62"/>
        <v>#DIV/0!</v>
      </c>
      <c r="BF29" s="31" t="e">
        <f t="shared" si="25"/>
        <v>#DIV/0!</v>
      </c>
      <c r="BG29" s="42"/>
      <c r="BH29" s="42">
        <f t="shared" si="26"/>
        <v>0</v>
      </c>
      <c r="BI29" s="69"/>
      <c r="BJ29" s="43" t="s">
        <v>37</v>
      </c>
      <c r="BK29" s="34"/>
      <c r="BL29" s="34"/>
      <c r="BM29" s="34">
        <f t="shared" si="63"/>
        <v>0</v>
      </c>
      <c r="BN29" s="36" t="e">
        <f t="shared" si="64"/>
        <v>#DIV/0!</v>
      </c>
      <c r="BO29" s="31" t="e">
        <f t="shared" si="65"/>
        <v>#DIV/0!</v>
      </c>
      <c r="BP29" s="31" t="e">
        <f t="shared" si="27"/>
        <v>#DIV/0!</v>
      </c>
      <c r="BQ29" s="42"/>
      <c r="BR29" s="42">
        <f t="shared" si="28"/>
        <v>0</v>
      </c>
      <c r="BT29" s="43" t="s">
        <v>37</v>
      </c>
      <c r="BU29" s="34"/>
      <c r="BV29" s="34"/>
      <c r="BW29" s="34">
        <f t="shared" si="66"/>
        <v>0</v>
      </c>
      <c r="BX29" s="36" t="e">
        <f t="shared" si="67"/>
        <v>#DIV/0!</v>
      </c>
      <c r="BY29" s="31" t="e">
        <f t="shared" si="68"/>
        <v>#DIV/0!</v>
      </c>
      <c r="BZ29" s="31" t="e">
        <f t="shared" si="29"/>
        <v>#DIV/0!</v>
      </c>
      <c r="CA29" s="42"/>
      <c r="CB29" s="42">
        <f t="shared" si="30"/>
        <v>0</v>
      </c>
      <c r="CD29" s="43" t="s">
        <v>37</v>
      </c>
      <c r="CE29" s="34"/>
      <c r="CF29" s="34"/>
      <c r="CG29" s="34">
        <f t="shared" si="69"/>
        <v>0</v>
      </c>
      <c r="CH29" s="36" t="e">
        <f t="shared" si="70"/>
        <v>#DIV/0!</v>
      </c>
      <c r="CI29" s="31" t="e">
        <f t="shared" si="71"/>
        <v>#DIV/0!</v>
      </c>
      <c r="CJ29" s="31" t="e">
        <f t="shared" si="31"/>
        <v>#DIV/0!</v>
      </c>
      <c r="CK29" s="42"/>
      <c r="CL29" s="42">
        <f t="shared" si="32"/>
        <v>0</v>
      </c>
      <c r="CN29" s="43" t="s">
        <v>37</v>
      </c>
      <c r="CO29" s="34"/>
      <c r="CP29" s="34"/>
      <c r="CQ29" s="34">
        <f t="shared" si="72"/>
        <v>0</v>
      </c>
      <c r="CR29" s="36" t="e">
        <f t="shared" si="73"/>
        <v>#DIV/0!</v>
      </c>
      <c r="CS29" s="31" t="e">
        <f t="shared" si="74"/>
        <v>#DIV/0!</v>
      </c>
      <c r="CT29" s="31" t="e">
        <f t="shared" si="33"/>
        <v>#DIV/0!</v>
      </c>
      <c r="CU29" s="42"/>
      <c r="CV29" s="42">
        <f t="shared" si="34"/>
        <v>0</v>
      </c>
      <c r="CX29" s="43" t="s">
        <v>37</v>
      </c>
      <c r="CY29" s="34"/>
      <c r="CZ29" s="34"/>
      <c r="DA29" s="34">
        <f t="shared" si="75"/>
        <v>0</v>
      </c>
      <c r="DB29" s="36" t="e">
        <f t="shared" si="76"/>
        <v>#DIV/0!</v>
      </c>
      <c r="DC29" s="31" t="e">
        <f t="shared" si="77"/>
        <v>#DIV/0!</v>
      </c>
      <c r="DD29" s="31" t="e">
        <f t="shared" si="35"/>
        <v>#DIV/0!</v>
      </c>
      <c r="DE29" s="42"/>
      <c r="DF29" s="42">
        <f t="shared" si="36"/>
        <v>0</v>
      </c>
      <c r="DH29" s="43" t="s">
        <v>37</v>
      </c>
      <c r="DI29" s="34"/>
      <c r="DJ29" s="34"/>
      <c r="DK29" s="34">
        <f t="shared" si="78"/>
        <v>0</v>
      </c>
      <c r="DL29" s="36" t="e">
        <f t="shared" si="79"/>
        <v>#DIV/0!</v>
      </c>
      <c r="DM29" s="31" t="e">
        <f t="shared" si="80"/>
        <v>#DIV/0!</v>
      </c>
      <c r="DN29" s="31" t="e">
        <f t="shared" si="37"/>
        <v>#DIV/0!</v>
      </c>
      <c r="DO29" s="42"/>
      <c r="DP29" s="42">
        <f t="shared" si="38"/>
        <v>0</v>
      </c>
      <c r="DR29" s="43" t="s">
        <v>37</v>
      </c>
      <c r="DS29" s="34"/>
      <c r="DT29" s="34"/>
      <c r="DU29" s="34">
        <f t="shared" si="81"/>
        <v>0</v>
      </c>
      <c r="DV29" s="36" t="e">
        <f t="shared" si="82"/>
        <v>#DIV/0!</v>
      </c>
      <c r="DW29" s="31" t="e">
        <f t="shared" si="83"/>
        <v>#DIV/0!</v>
      </c>
      <c r="DX29" s="31" t="e">
        <f t="shared" si="39"/>
        <v>#DIV/0!</v>
      </c>
      <c r="DY29" s="42"/>
      <c r="DZ29" s="42">
        <f t="shared" si="40"/>
        <v>0</v>
      </c>
      <c r="EB29" s="43" t="s">
        <v>37</v>
      </c>
      <c r="EC29" s="34"/>
      <c r="ED29" s="34"/>
      <c r="EE29" s="34">
        <f t="shared" si="84"/>
        <v>0</v>
      </c>
      <c r="EF29" s="36" t="e">
        <f t="shared" si="85"/>
        <v>#DIV/0!</v>
      </c>
      <c r="EG29" s="31" t="e">
        <f t="shared" si="86"/>
        <v>#DIV/0!</v>
      </c>
      <c r="EH29" s="31" t="e">
        <f t="shared" si="41"/>
        <v>#DIV/0!</v>
      </c>
      <c r="EI29" s="42"/>
      <c r="EJ29" s="42">
        <f t="shared" si="42"/>
        <v>0</v>
      </c>
      <c r="EL29" s="43" t="s">
        <v>37</v>
      </c>
      <c r="EM29" s="34"/>
      <c r="EN29" s="34"/>
      <c r="EO29" s="34">
        <f t="shared" si="87"/>
        <v>0</v>
      </c>
      <c r="EP29" s="36" t="e">
        <f t="shared" si="88"/>
        <v>#DIV/0!</v>
      </c>
      <c r="EQ29" s="31" t="e">
        <f t="shared" si="89"/>
        <v>#DIV/0!</v>
      </c>
      <c r="ER29" s="31" t="e">
        <f t="shared" si="43"/>
        <v>#DIV/0!</v>
      </c>
      <c r="ES29" s="42"/>
      <c r="ET29" s="42">
        <f t="shared" si="44"/>
        <v>0</v>
      </c>
    </row>
    <row r="30" spans="2:150" x14ac:dyDescent="0.25">
      <c r="B30" s="43" t="s">
        <v>38</v>
      </c>
      <c r="C30" s="34"/>
      <c r="D30" s="34"/>
      <c r="E30" s="34">
        <f t="shared" si="45"/>
        <v>0</v>
      </c>
      <c r="F30" s="36" t="e">
        <f t="shared" si="46"/>
        <v>#DIV/0!</v>
      </c>
      <c r="G30" s="31" t="e">
        <f t="shared" si="47"/>
        <v>#DIV/0!</v>
      </c>
      <c r="H30" s="31" t="e">
        <f t="shared" si="15"/>
        <v>#DIV/0!</v>
      </c>
      <c r="I30" s="42"/>
      <c r="J30" s="42">
        <f t="shared" si="16"/>
        <v>0</v>
      </c>
      <c r="L30" s="43" t="s">
        <v>38</v>
      </c>
      <c r="M30" s="34"/>
      <c r="N30" s="34"/>
      <c r="O30" s="34">
        <f t="shared" si="48"/>
        <v>0</v>
      </c>
      <c r="P30" s="36" t="e">
        <f t="shared" si="49"/>
        <v>#DIV/0!</v>
      </c>
      <c r="Q30" s="31" t="e">
        <f t="shared" si="50"/>
        <v>#DIV/0!</v>
      </c>
      <c r="R30" s="31" t="e">
        <f t="shared" si="17"/>
        <v>#DIV/0!</v>
      </c>
      <c r="S30" s="42"/>
      <c r="T30" s="42">
        <f t="shared" si="18"/>
        <v>0</v>
      </c>
      <c r="V30" s="43" t="s">
        <v>38</v>
      </c>
      <c r="W30" s="34"/>
      <c r="X30" s="34"/>
      <c r="Y30" s="34">
        <f t="shared" si="51"/>
        <v>0</v>
      </c>
      <c r="Z30" s="36" t="e">
        <f t="shared" si="52"/>
        <v>#DIV/0!</v>
      </c>
      <c r="AA30" s="31" t="e">
        <f t="shared" si="53"/>
        <v>#DIV/0!</v>
      </c>
      <c r="AB30" s="31" t="e">
        <f t="shared" si="19"/>
        <v>#DIV/0!</v>
      </c>
      <c r="AC30" s="42"/>
      <c r="AD30" s="42">
        <f t="shared" si="20"/>
        <v>0</v>
      </c>
      <c r="AF30" s="43" t="s">
        <v>38</v>
      </c>
      <c r="AG30" s="34"/>
      <c r="AH30" s="34"/>
      <c r="AI30" s="34">
        <f t="shared" si="54"/>
        <v>0</v>
      </c>
      <c r="AJ30" s="36" t="e">
        <f t="shared" si="55"/>
        <v>#DIV/0!</v>
      </c>
      <c r="AK30" s="31" t="e">
        <f t="shared" si="56"/>
        <v>#DIV/0!</v>
      </c>
      <c r="AL30" s="31" t="e">
        <f t="shared" si="21"/>
        <v>#DIV/0!</v>
      </c>
      <c r="AM30" s="42"/>
      <c r="AN30" s="42">
        <f t="shared" si="22"/>
        <v>0</v>
      </c>
      <c r="AP30" s="43" t="s">
        <v>38</v>
      </c>
      <c r="AQ30" s="34"/>
      <c r="AR30" s="34"/>
      <c r="AS30" s="34">
        <f t="shared" si="57"/>
        <v>0</v>
      </c>
      <c r="AT30" s="36" t="e">
        <f t="shared" si="58"/>
        <v>#DIV/0!</v>
      </c>
      <c r="AU30" s="31" t="e">
        <f t="shared" si="59"/>
        <v>#DIV/0!</v>
      </c>
      <c r="AV30" s="31" t="e">
        <f t="shared" si="23"/>
        <v>#DIV/0!</v>
      </c>
      <c r="AW30" s="42"/>
      <c r="AX30" s="42">
        <f t="shared" si="24"/>
        <v>0</v>
      </c>
      <c r="AZ30" s="43" t="s">
        <v>38</v>
      </c>
      <c r="BA30" s="34"/>
      <c r="BB30" s="34"/>
      <c r="BC30" s="34">
        <f t="shared" si="60"/>
        <v>0</v>
      </c>
      <c r="BD30" s="36" t="e">
        <f t="shared" si="61"/>
        <v>#DIV/0!</v>
      </c>
      <c r="BE30" s="31" t="e">
        <f t="shared" si="62"/>
        <v>#DIV/0!</v>
      </c>
      <c r="BF30" s="31" t="e">
        <f t="shared" si="25"/>
        <v>#DIV/0!</v>
      </c>
      <c r="BG30" s="42"/>
      <c r="BH30" s="42">
        <f t="shared" si="26"/>
        <v>0</v>
      </c>
      <c r="BI30" s="69"/>
      <c r="BJ30" s="43" t="s">
        <v>38</v>
      </c>
      <c r="BK30" s="34"/>
      <c r="BL30" s="34"/>
      <c r="BM30" s="34">
        <f t="shared" si="63"/>
        <v>0</v>
      </c>
      <c r="BN30" s="36" t="e">
        <f t="shared" si="64"/>
        <v>#DIV/0!</v>
      </c>
      <c r="BO30" s="31" t="e">
        <f t="shared" si="65"/>
        <v>#DIV/0!</v>
      </c>
      <c r="BP30" s="31" t="e">
        <f t="shared" si="27"/>
        <v>#DIV/0!</v>
      </c>
      <c r="BQ30" s="42"/>
      <c r="BR30" s="42">
        <f t="shared" si="28"/>
        <v>0</v>
      </c>
      <c r="BT30" s="43" t="s">
        <v>38</v>
      </c>
      <c r="BU30" s="34"/>
      <c r="BV30" s="34"/>
      <c r="BW30" s="34">
        <f t="shared" si="66"/>
        <v>0</v>
      </c>
      <c r="BX30" s="36" t="e">
        <f t="shared" si="67"/>
        <v>#DIV/0!</v>
      </c>
      <c r="BY30" s="31" t="e">
        <f t="shared" si="68"/>
        <v>#DIV/0!</v>
      </c>
      <c r="BZ30" s="31" t="e">
        <f t="shared" si="29"/>
        <v>#DIV/0!</v>
      </c>
      <c r="CA30" s="42"/>
      <c r="CB30" s="42">
        <f t="shared" si="30"/>
        <v>0</v>
      </c>
      <c r="CD30" s="43" t="s">
        <v>38</v>
      </c>
      <c r="CE30" s="34"/>
      <c r="CF30" s="34"/>
      <c r="CG30" s="34">
        <f t="shared" si="69"/>
        <v>0</v>
      </c>
      <c r="CH30" s="36" t="e">
        <f t="shared" si="70"/>
        <v>#DIV/0!</v>
      </c>
      <c r="CI30" s="31" t="e">
        <f t="shared" si="71"/>
        <v>#DIV/0!</v>
      </c>
      <c r="CJ30" s="31" t="e">
        <f t="shared" si="31"/>
        <v>#DIV/0!</v>
      </c>
      <c r="CK30" s="42"/>
      <c r="CL30" s="42">
        <f t="shared" si="32"/>
        <v>0</v>
      </c>
      <c r="CN30" s="43" t="s">
        <v>38</v>
      </c>
      <c r="CO30" s="34"/>
      <c r="CP30" s="34"/>
      <c r="CQ30" s="34">
        <f t="shared" si="72"/>
        <v>0</v>
      </c>
      <c r="CR30" s="36" t="e">
        <f t="shared" si="73"/>
        <v>#DIV/0!</v>
      </c>
      <c r="CS30" s="31" t="e">
        <f t="shared" si="74"/>
        <v>#DIV/0!</v>
      </c>
      <c r="CT30" s="31" t="e">
        <f t="shared" si="33"/>
        <v>#DIV/0!</v>
      </c>
      <c r="CU30" s="42"/>
      <c r="CV30" s="42">
        <f t="shared" si="34"/>
        <v>0</v>
      </c>
      <c r="CX30" s="43" t="s">
        <v>38</v>
      </c>
      <c r="CY30" s="34"/>
      <c r="CZ30" s="34"/>
      <c r="DA30" s="34">
        <f t="shared" si="75"/>
        <v>0</v>
      </c>
      <c r="DB30" s="36" t="e">
        <f t="shared" si="76"/>
        <v>#DIV/0!</v>
      </c>
      <c r="DC30" s="31" t="e">
        <f t="shared" si="77"/>
        <v>#DIV/0!</v>
      </c>
      <c r="DD30" s="31" t="e">
        <f t="shared" si="35"/>
        <v>#DIV/0!</v>
      </c>
      <c r="DE30" s="42"/>
      <c r="DF30" s="42">
        <f t="shared" si="36"/>
        <v>0</v>
      </c>
      <c r="DH30" s="43" t="s">
        <v>38</v>
      </c>
      <c r="DI30" s="34"/>
      <c r="DJ30" s="34"/>
      <c r="DK30" s="34">
        <f t="shared" si="78"/>
        <v>0</v>
      </c>
      <c r="DL30" s="36" t="e">
        <f t="shared" si="79"/>
        <v>#DIV/0!</v>
      </c>
      <c r="DM30" s="31" t="e">
        <f t="shared" si="80"/>
        <v>#DIV/0!</v>
      </c>
      <c r="DN30" s="31" t="e">
        <f t="shared" si="37"/>
        <v>#DIV/0!</v>
      </c>
      <c r="DO30" s="42"/>
      <c r="DP30" s="42">
        <f t="shared" si="38"/>
        <v>0</v>
      </c>
      <c r="DR30" s="43" t="s">
        <v>38</v>
      </c>
      <c r="DS30" s="34"/>
      <c r="DT30" s="34"/>
      <c r="DU30" s="34">
        <f t="shared" si="81"/>
        <v>0</v>
      </c>
      <c r="DV30" s="36" t="e">
        <f t="shared" si="82"/>
        <v>#DIV/0!</v>
      </c>
      <c r="DW30" s="31" t="e">
        <f t="shared" si="83"/>
        <v>#DIV/0!</v>
      </c>
      <c r="DX30" s="31" t="e">
        <f t="shared" si="39"/>
        <v>#DIV/0!</v>
      </c>
      <c r="DY30" s="42"/>
      <c r="DZ30" s="42">
        <f t="shared" si="40"/>
        <v>0</v>
      </c>
      <c r="EB30" s="43" t="s">
        <v>38</v>
      </c>
      <c r="EC30" s="34"/>
      <c r="ED30" s="34"/>
      <c r="EE30" s="34">
        <f t="shared" si="84"/>
        <v>0</v>
      </c>
      <c r="EF30" s="36" t="e">
        <f t="shared" si="85"/>
        <v>#DIV/0!</v>
      </c>
      <c r="EG30" s="31" t="e">
        <f t="shared" si="86"/>
        <v>#DIV/0!</v>
      </c>
      <c r="EH30" s="31" t="e">
        <f t="shared" si="41"/>
        <v>#DIV/0!</v>
      </c>
      <c r="EI30" s="42"/>
      <c r="EJ30" s="42">
        <f t="shared" si="42"/>
        <v>0</v>
      </c>
      <c r="EL30" s="43" t="s">
        <v>38</v>
      </c>
      <c r="EM30" s="34"/>
      <c r="EN30" s="34"/>
      <c r="EO30" s="34">
        <f t="shared" si="87"/>
        <v>0</v>
      </c>
      <c r="EP30" s="36" t="e">
        <f t="shared" si="88"/>
        <v>#DIV/0!</v>
      </c>
      <c r="EQ30" s="31" t="e">
        <f t="shared" si="89"/>
        <v>#DIV/0!</v>
      </c>
      <c r="ER30" s="31" t="e">
        <f t="shared" si="43"/>
        <v>#DIV/0!</v>
      </c>
      <c r="ES30" s="42"/>
      <c r="ET30" s="42">
        <f t="shared" si="44"/>
        <v>0</v>
      </c>
    </row>
    <row r="31" spans="2:150" x14ac:dyDescent="0.25">
      <c r="B31" s="43" t="s">
        <v>39</v>
      </c>
      <c r="C31" s="34"/>
      <c r="D31" s="34"/>
      <c r="E31" s="34">
        <f t="shared" si="45"/>
        <v>0</v>
      </c>
      <c r="F31" s="36" t="e">
        <f t="shared" si="46"/>
        <v>#DIV/0!</v>
      </c>
      <c r="G31" s="31" t="e">
        <f t="shared" si="47"/>
        <v>#DIV/0!</v>
      </c>
      <c r="H31" s="31" t="e">
        <f t="shared" si="15"/>
        <v>#DIV/0!</v>
      </c>
      <c r="I31" s="42"/>
      <c r="J31" s="42">
        <f t="shared" si="16"/>
        <v>0</v>
      </c>
      <c r="L31" s="43" t="s">
        <v>39</v>
      </c>
      <c r="M31" s="34"/>
      <c r="N31" s="34"/>
      <c r="O31" s="34">
        <f t="shared" si="48"/>
        <v>0</v>
      </c>
      <c r="P31" s="36" t="e">
        <f t="shared" si="49"/>
        <v>#DIV/0!</v>
      </c>
      <c r="Q31" s="31" t="e">
        <f t="shared" si="50"/>
        <v>#DIV/0!</v>
      </c>
      <c r="R31" s="31" t="e">
        <f t="shared" si="17"/>
        <v>#DIV/0!</v>
      </c>
      <c r="S31" s="42"/>
      <c r="T31" s="42">
        <f t="shared" si="18"/>
        <v>0</v>
      </c>
      <c r="V31" s="43" t="s">
        <v>39</v>
      </c>
      <c r="W31" s="34"/>
      <c r="X31" s="34"/>
      <c r="Y31" s="34">
        <f t="shared" si="51"/>
        <v>0</v>
      </c>
      <c r="Z31" s="36" t="e">
        <f t="shared" si="52"/>
        <v>#DIV/0!</v>
      </c>
      <c r="AA31" s="31" t="e">
        <f t="shared" si="53"/>
        <v>#DIV/0!</v>
      </c>
      <c r="AB31" s="31" t="e">
        <f t="shared" si="19"/>
        <v>#DIV/0!</v>
      </c>
      <c r="AC31" s="42"/>
      <c r="AD31" s="42">
        <f t="shared" si="20"/>
        <v>0</v>
      </c>
      <c r="AF31" s="43" t="s">
        <v>39</v>
      </c>
      <c r="AG31" s="34"/>
      <c r="AH31" s="34"/>
      <c r="AI31" s="34">
        <f t="shared" si="54"/>
        <v>0</v>
      </c>
      <c r="AJ31" s="36" t="e">
        <f t="shared" si="55"/>
        <v>#DIV/0!</v>
      </c>
      <c r="AK31" s="31" t="e">
        <f t="shared" si="56"/>
        <v>#DIV/0!</v>
      </c>
      <c r="AL31" s="31" t="e">
        <f t="shared" si="21"/>
        <v>#DIV/0!</v>
      </c>
      <c r="AM31" s="42"/>
      <c r="AN31" s="42">
        <f t="shared" si="22"/>
        <v>0</v>
      </c>
      <c r="AP31" s="43" t="s">
        <v>39</v>
      </c>
      <c r="AQ31" s="34"/>
      <c r="AR31" s="34"/>
      <c r="AS31" s="34">
        <f t="shared" si="57"/>
        <v>0</v>
      </c>
      <c r="AT31" s="36" t="e">
        <f t="shared" si="58"/>
        <v>#DIV/0!</v>
      </c>
      <c r="AU31" s="31" t="e">
        <f t="shared" si="59"/>
        <v>#DIV/0!</v>
      </c>
      <c r="AV31" s="31" t="e">
        <f t="shared" si="23"/>
        <v>#DIV/0!</v>
      </c>
      <c r="AW31" s="42"/>
      <c r="AX31" s="42">
        <f t="shared" si="24"/>
        <v>0</v>
      </c>
      <c r="AZ31" s="43" t="s">
        <v>39</v>
      </c>
      <c r="BA31" s="34"/>
      <c r="BB31" s="34"/>
      <c r="BC31" s="34">
        <f t="shared" si="60"/>
        <v>0</v>
      </c>
      <c r="BD31" s="36" t="e">
        <f t="shared" si="61"/>
        <v>#DIV/0!</v>
      </c>
      <c r="BE31" s="31" t="e">
        <f t="shared" si="62"/>
        <v>#DIV/0!</v>
      </c>
      <c r="BF31" s="31" t="e">
        <f t="shared" si="25"/>
        <v>#DIV/0!</v>
      </c>
      <c r="BG31" s="42"/>
      <c r="BH31" s="42">
        <f t="shared" si="26"/>
        <v>0</v>
      </c>
      <c r="BI31" s="69"/>
      <c r="BJ31" s="43" t="s">
        <v>39</v>
      </c>
      <c r="BK31" s="34"/>
      <c r="BL31" s="34"/>
      <c r="BM31" s="34">
        <f t="shared" si="63"/>
        <v>0</v>
      </c>
      <c r="BN31" s="36" t="e">
        <f t="shared" si="64"/>
        <v>#DIV/0!</v>
      </c>
      <c r="BO31" s="31" t="e">
        <f t="shared" si="65"/>
        <v>#DIV/0!</v>
      </c>
      <c r="BP31" s="31" t="e">
        <f t="shared" si="27"/>
        <v>#DIV/0!</v>
      </c>
      <c r="BQ31" s="42"/>
      <c r="BR31" s="42">
        <f t="shared" si="28"/>
        <v>0</v>
      </c>
      <c r="BT31" s="43" t="s">
        <v>39</v>
      </c>
      <c r="BU31" s="34"/>
      <c r="BV31" s="34"/>
      <c r="BW31" s="34">
        <f t="shared" si="66"/>
        <v>0</v>
      </c>
      <c r="BX31" s="36" t="e">
        <f t="shared" si="67"/>
        <v>#DIV/0!</v>
      </c>
      <c r="BY31" s="31" t="e">
        <f t="shared" si="68"/>
        <v>#DIV/0!</v>
      </c>
      <c r="BZ31" s="31" t="e">
        <f t="shared" si="29"/>
        <v>#DIV/0!</v>
      </c>
      <c r="CA31" s="42"/>
      <c r="CB31" s="42">
        <f t="shared" si="30"/>
        <v>0</v>
      </c>
      <c r="CD31" s="43" t="s">
        <v>39</v>
      </c>
      <c r="CE31" s="34"/>
      <c r="CF31" s="34"/>
      <c r="CG31" s="34">
        <f t="shared" si="69"/>
        <v>0</v>
      </c>
      <c r="CH31" s="36" t="e">
        <f t="shared" si="70"/>
        <v>#DIV/0!</v>
      </c>
      <c r="CI31" s="31" t="e">
        <f t="shared" si="71"/>
        <v>#DIV/0!</v>
      </c>
      <c r="CJ31" s="31" t="e">
        <f t="shared" si="31"/>
        <v>#DIV/0!</v>
      </c>
      <c r="CK31" s="42"/>
      <c r="CL31" s="42">
        <f t="shared" si="32"/>
        <v>0</v>
      </c>
      <c r="CN31" s="43" t="s">
        <v>39</v>
      </c>
      <c r="CO31" s="34"/>
      <c r="CP31" s="34"/>
      <c r="CQ31" s="34">
        <f t="shared" si="72"/>
        <v>0</v>
      </c>
      <c r="CR31" s="36" t="e">
        <f t="shared" si="73"/>
        <v>#DIV/0!</v>
      </c>
      <c r="CS31" s="31" t="e">
        <f t="shared" si="74"/>
        <v>#DIV/0!</v>
      </c>
      <c r="CT31" s="31" t="e">
        <f t="shared" si="33"/>
        <v>#DIV/0!</v>
      </c>
      <c r="CU31" s="42"/>
      <c r="CV31" s="42">
        <f t="shared" si="34"/>
        <v>0</v>
      </c>
      <c r="CX31" s="43" t="s">
        <v>39</v>
      </c>
      <c r="CY31" s="34"/>
      <c r="CZ31" s="34"/>
      <c r="DA31" s="34">
        <f t="shared" si="75"/>
        <v>0</v>
      </c>
      <c r="DB31" s="36" t="e">
        <f t="shared" si="76"/>
        <v>#DIV/0!</v>
      </c>
      <c r="DC31" s="31" t="e">
        <f t="shared" si="77"/>
        <v>#DIV/0!</v>
      </c>
      <c r="DD31" s="31" t="e">
        <f t="shared" si="35"/>
        <v>#DIV/0!</v>
      </c>
      <c r="DE31" s="42"/>
      <c r="DF31" s="42">
        <f t="shared" si="36"/>
        <v>0</v>
      </c>
      <c r="DH31" s="43" t="s">
        <v>39</v>
      </c>
      <c r="DI31" s="34"/>
      <c r="DJ31" s="34"/>
      <c r="DK31" s="34">
        <f t="shared" si="78"/>
        <v>0</v>
      </c>
      <c r="DL31" s="36" t="e">
        <f t="shared" si="79"/>
        <v>#DIV/0!</v>
      </c>
      <c r="DM31" s="31" t="e">
        <f t="shared" si="80"/>
        <v>#DIV/0!</v>
      </c>
      <c r="DN31" s="31" t="e">
        <f t="shared" si="37"/>
        <v>#DIV/0!</v>
      </c>
      <c r="DO31" s="42"/>
      <c r="DP31" s="42">
        <f t="shared" si="38"/>
        <v>0</v>
      </c>
      <c r="DR31" s="43" t="s">
        <v>39</v>
      </c>
      <c r="DS31" s="34"/>
      <c r="DT31" s="34"/>
      <c r="DU31" s="34">
        <f t="shared" si="81"/>
        <v>0</v>
      </c>
      <c r="DV31" s="36" t="e">
        <f t="shared" si="82"/>
        <v>#DIV/0!</v>
      </c>
      <c r="DW31" s="31" t="e">
        <f t="shared" si="83"/>
        <v>#DIV/0!</v>
      </c>
      <c r="DX31" s="31" t="e">
        <f t="shared" si="39"/>
        <v>#DIV/0!</v>
      </c>
      <c r="DY31" s="42"/>
      <c r="DZ31" s="42">
        <f t="shared" si="40"/>
        <v>0</v>
      </c>
      <c r="EB31" s="43" t="s">
        <v>39</v>
      </c>
      <c r="EC31" s="34"/>
      <c r="ED31" s="34"/>
      <c r="EE31" s="34">
        <f t="shared" si="84"/>
        <v>0</v>
      </c>
      <c r="EF31" s="36" t="e">
        <f t="shared" si="85"/>
        <v>#DIV/0!</v>
      </c>
      <c r="EG31" s="31" t="e">
        <f t="shared" si="86"/>
        <v>#DIV/0!</v>
      </c>
      <c r="EH31" s="31" t="e">
        <f t="shared" si="41"/>
        <v>#DIV/0!</v>
      </c>
      <c r="EI31" s="42"/>
      <c r="EJ31" s="42">
        <f t="shared" si="42"/>
        <v>0</v>
      </c>
      <c r="EL31" s="43" t="s">
        <v>39</v>
      </c>
      <c r="EM31" s="34"/>
      <c r="EN31" s="34"/>
      <c r="EO31" s="34">
        <f t="shared" si="87"/>
        <v>0</v>
      </c>
      <c r="EP31" s="36" t="e">
        <f t="shared" si="88"/>
        <v>#DIV/0!</v>
      </c>
      <c r="EQ31" s="31" t="e">
        <f t="shared" si="89"/>
        <v>#DIV/0!</v>
      </c>
      <c r="ER31" s="31" t="e">
        <f t="shared" si="43"/>
        <v>#DIV/0!</v>
      </c>
      <c r="ES31" s="42"/>
      <c r="ET31" s="42">
        <f t="shared" si="44"/>
        <v>0</v>
      </c>
    </row>
    <row r="32" spans="2:150" x14ac:dyDescent="0.25">
      <c r="B32" s="43" t="s">
        <v>40</v>
      </c>
      <c r="C32" s="34"/>
      <c r="D32" s="34"/>
      <c r="E32" s="34">
        <f t="shared" si="45"/>
        <v>0</v>
      </c>
      <c r="F32" s="36" t="e">
        <f t="shared" si="46"/>
        <v>#DIV/0!</v>
      </c>
      <c r="G32" s="31" t="e">
        <f t="shared" si="47"/>
        <v>#DIV/0!</v>
      </c>
      <c r="H32" s="31" t="e">
        <f t="shared" si="15"/>
        <v>#DIV/0!</v>
      </c>
      <c r="I32" s="42"/>
      <c r="J32" s="42">
        <f t="shared" si="16"/>
        <v>0</v>
      </c>
      <c r="L32" s="43" t="s">
        <v>40</v>
      </c>
      <c r="M32" s="34"/>
      <c r="N32" s="34"/>
      <c r="O32" s="34">
        <f t="shared" si="48"/>
        <v>0</v>
      </c>
      <c r="P32" s="36" t="e">
        <f t="shared" si="49"/>
        <v>#DIV/0!</v>
      </c>
      <c r="Q32" s="31" t="e">
        <f t="shared" si="50"/>
        <v>#DIV/0!</v>
      </c>
      <c r="R32" s="31" t="e">
        <f t="shared" si="17"/>
        <v>#DIV/0!</v>
      </c>
      <c r="S32" s="42"/>
      <c r="T32" s="42">
        <f t="shared" si="18"/>
        <v>0</v>
      </c>
      <c r="V32" s="43" t="s">
        <v>40</v>
      </c>
      <c r="W32" s="34"/>
      <c r="X32" s="34"/>
      <c r="Y32" s="34">
        <f t="shared" si="51"/>
        <v>0</v>
      </c>
      <c r="Z32" s="36" t="e">
        <f t="shared" si="52"/>
        <v>#DIV/0!</v>
      </c>
      <c r="AA32" s="31" t="e">
        <f t="shared" si="53"/>
        <v>#DIV/0!</v>
      </c>
      <c r="AB32" s="31" t="e">
        <f t="shared" si="19"/>
        <v>#DIV/0!</v>
      </c>
      <c r="AC32" s="42"/>
      <c r="AD32" s="42">
        <f t="shared" si="20"/>
        <v>0</v>
      </c>
      <c r="AF32" s="43" t="s">
        <v>40</v>
      </c>
      <c r="AG32" s="34"/>
      <c r="AH32" s="34"/>
      <c r="AI32" s="34">
        <f t="shared" si="54"/>
        <v>0</v>
      </c>
      <c r="AJ32" s="36" t="e">
        <f t="shared" si="55"/>
        <v>#DIV/0!</v>
      </c>
      <c r="AK32" s="31" t="e">
        <f t="shared" si="56"/>
        <v>#DIV/0!</v>
      </c>
      <c r="AL32" s="31" t="e">
        <f t="shared" si="21"/>
        <v>#DIV/0!</v>
      </c>
      <c r="AM32" s="42"/>
      <c r="AN32" s="42">
        <f t="shared" si="22"/>
        <v>0</v>
      </c>
      <c r="AP32" s="43" t="s">
        <v>40</v>
      </c>
      <c r="AQ32" s="34"/>
      <c r="AR32" s="34"/>
      <c r="AS32" s="34">
        <f t="shared" si="57"/>
        <v>0</v>
      </c>
      <c r="AT32" s="36" t="e">
        <f t="shared" si="58"/>
        <v>#DIV/0!</v>
      </c>
      <c r="AU32" s="31" t="e">
        <f t="shared" si="59"/>
        <v>#DIV/0!</v>
      </c>
      <c r="AV32" s="31" t="e">
        <f t="shared" si="23"/>
        <v>#DIV/0!</v>
      </c>
      <c r="AW32" s="42"/>
      <c r="AX32" s="42">
        <f t="shared" si="24"/>
        <v>0</v>
      </c>
      <c r="AZ32" s="43" t="s">
        <v>40</v>
      </c>
      <c r="BA32" s="34"/>
      <c r="BB32" s="34"/>
      <c r="BC32" s="34">
        <f t="shared" si="60"/>
        <v>0</v>
      </c>
      <c r="BD32" s="36" t="e">
        <f t="shared" si="61"/>
        <v>#DIV/0!</v>
      </c>
      <c r="BE32" s="31" t="e">
        <f t="shared" si="62"/>
        <v>#DIV/0!</v>
      </c>
      <c r="BF32" s="31" t="e">
        <f t="shared" si="25"/>
        <v>#DIV/0!</v>
      </c>
      <c r="BG32" s="42"/>
      <c r="BH32" s="42">
        <f t="shared" si="26"/>
        <v>0</v>
      </c>
      <c r="BI32" s="69"/>
      <c r="BJ32" s="43" t="s">
        <v>40</v>
      </c>
      <c r="BK32" s="34"/>
      <c r="BL32" s="34"/>
      <c r="BM32" s="34">
        <f t="shared" si="63"/>
        <v>0</v>
      </c>
      <c r="BN32" s="36" t="e">
        <f t="shared" si="64"/>
        <v>#DIV/0!</v>
      </c>
      <c r="BO32" s="31" t="e">
        <f t="shared" si="65"/>
        <v>#DIV/0!</v>
      </c>
      <c r="BP32" s="31" t="e">
        <f t="shared" si="27"/>
        <v>#DIV/0!</v>
      </c>
      <c r="BQ32" s="42"/>
      <c r="BR32" s="42">
        <f t="shared" si="28"/>
        <v>0</v>
      </c>
      <c r="BT32" s="43" t="s">
        <v>40</v>
      </c>
      <c r="BU32" s="34"/>
      <c r="BV32" s="34"/>
      <c r="BW32" s="34">
        <f t="shared" si="66"/>
        <v>0</v>
      </c>
      <c r="BX32" s="36" t="e">
        <f t="shared" si="67"/>
        <v>#DIV/0!</v>
      </c>
      <c r="BY32" s="31" t="e">
        <f t="shared" si="68"/>
        <v>#DIV/0!</v>
      </c>
      <c r="BZ32" s="31" t="e">
        <f t="shared" si="29"/>
        <v>#DIV/0!</v>
      </c>
      <c r="CA32" s="42"/>
      <c r="CB32" s="42">
        <f t="shared" si="30"/>
        <v>0</v>
      </c>
      <c r="CD32" s="43" t="s">
        <v>40</v>
      </c>
      <c r="CE32" s="34"/>
      <c r="CF32" s="34"/>
      <c r="CG32" s="34">
        <f t="shared" si="69"/>
        <v>0</v>
      </c>
      <c r="CH32" s="36" t="e">
        <f t="shared" si="70"/>
        <v>#DIV/0!</v>
      </c>
      <c r="CI32" s="31" t="e">
        <f t="shared" si="71"/>
        <v>#DIV/0!</v>
      </c>
      <c r="CJ32" s="31" t="e">
        <f t="shared" si="31"/>
        <v>#DIV/0!</v>
      </c>
      <c r="CK32" s="42"/>
      <c r="CL32" s="42">
        <f t="shared" si="32"/>
        <v>0</v>
      </c>
      <c r="CN32" s="43" t="s">
        <v>40</v>
      </c>
      <c r="CO32" s="34"/>
      <c r="CP32" s="34"/>
      <c r="CQ32" s="34">
        <f t="shared" si="72"/>
        <v>0</v>
      </c>
      <c r="CR32" s="36" t="e">
        <f t="shared" si="73"/>
        <v>#DIV/0!</v>
      </c>
      <c r="CS32" s="31" t="e">
        <f t="shared" si="74"/>
        <v>#DIV/0!</v>
      </c>
      <c r="CT32" s="31" t="e">
        <f t="shared" si="33"/>
        <v>#DIV/0!</v>
      </c>
      <c r="CU32" s="42"/>
      <c r="CV32" s="42">
        <f t="shared" si="34"/>
        <v>0</v>
      </c>
      <c r="CX32" s="43" t="s">
        <v>40</v>
      </c>
      <c r="CY32" s="34"/>
      <c r="CZ32" s="34"/>
      <c r="DA32" s="34">
        <f t="shared" si="75"/>
        <v>0</v>
      </c>
      <c r="DB32" s="36" t="e">
        <f t="shared" si="76"/>
        <v>#DIV/0!</v>
      </c>
      <c r="DC32" s="31" t="e">
        <f t="shared" si="77"/>
        <v>#DIV/0!</v>
      </c>
      <c r="DD32" s="31" t="e">
        <f t="shared" si="35"/>
        <v>#DIV/0!</v>
      </c>
      <c r="DE32" s="42"/>
      <c r="DF32" s="42">
        <f t="shared" si="36"/>
        <v>0</v>
      </c>
      <c r="DH32" s="43" t="s">
        <v>40</v>
      </c>
      <c r="DI32" s="34"/>
      <c r="DJ32" s="34"/>
      <c r="DK32" s="34">
        <f t="shared" si="78"/>
        <v>0</v>
      </c>
      <c r="DL32" s="36" t="e">
        <f t="shared" si="79"/>
        <v>#DIV/0!</v>
      </c>
      <c r="DM32" s="31" t="e">
        <f t="shared" si="80"/>
        <v>#DIV/0!</v>
      </c>
      <c r="DN32" s="31" t="e">
        <f t="shared" si="37"/>
        <v>#DIV/0!</v>
      </c>
      <c r="DO32" s="42"/>
      <c r="DP32" s="42">
        <f t="shared" si="38"/>
        <v>0</v>
      </c>
      <c r="DR32" s="43" t="s">
        <v>40</v>
      </c>
      <c r="DS32" s="34"/>
      <c r="DT32" s="34"/>
      <c r="DU32" s="34">
        <f t="shared" si="81"/>
        <v>0</v>
      </c>
      <c r="DV32" s="36" t="e">
        <f t="shared" si="82"/>
        <v>#DIV/0!</v>
      </c>
      <c r="DW32" s="31" t="e">
        <f t="shared" si="83"/>
        <v>#DIV/0!</v>
      </c>
      <c r="DX32" s="31" t="e">
        <f t="shared" si="39"/>
        <v>#DIV/0!</v>
      </c>
      <c r="DY32" s="42"/>
      <c r="DZ32" s="42">
        <f t="shared" si="40"/>
        <v>0</v>
      </c>
      <c r="EB32" s="43" t="s">
        <v>40</v>
      </c>
      <c r="EC32" s="34"/>
      <c r="ED32" s="34"/>
      <c r="EE32" s="34">
        <f t="shared" si="84"/>
        <v>0</v>
      </c>
      <c r="EF32" s="36" t="e">
        <f t="shared" si="85"/>
        <v>#DIV/0!</v>
      </c>
      <c r="EG32" s="31" t="e">
        <f t="shared" si="86"/>
        <v>#DIV/0!</v>
      </c>
      <c r="EH32" s="31" t="e">
        <f t="shared" si="41"/>
        <v>#DIV/0!</v>
      </c>
      <c r="EI32" s="42"/>
      <c r="EJ32" s="42">
        <f t="shared" si="42"/>
        <v>0</v>
      </c>
      <c r="EL32" s="43" t="s">
        <v>40</v>
      </c>
      <c r="EM32" s="34"/>
      <c r="EN32" s="34"/>
      <c r="EO32" s="34">
        <f t="shared" si="87"/>
        <v>0</v>
      </c>
      <c r="EP32" s="36" t="e">
        <f t="shared" si="88"/>
        <v>#DIV/0!</v>
      </c>
      <c r="EQ32" s="31" t="e">
        <f t="shared" si="89"/>
        <v>#DIV/0!</v>
      </c>
      <c r="ER32" s="31" t="e">
        <f t="shared" si="43"/>
        <v>#DIV/0!</v>
      </c>
      <c r="ES32" s="42"/>
      <c r="ET32" s="42">
        <f t="shared" si="44"/>
        <v>0</v>
      </c>
    </row>
    <row r="33" spans="2:150" x14ac:dyDescent="0.25">
      <c r="B33" s="43" t="s">
        <v>41</v>
      </c>
      <c r="C33" s="34"/>
      <c r="D33" s="34"/>
      <c r="E33" s="34">
        <f t="shared" si="45"/>
        <v>0</v>
      </c>
      <c r="F33" s="36" t="e">
        <f t="shared" si="46"/>
        <v>#DIV/0!</v>
      </c>
      <c r="G33" s="31" t="e">
        <f t="shared" si="47"/>
        <v>#DIV/0!</v>
      </c>
      <c r="H33" s="31" t="e">
        <f t="shared" si="15"/>
        <v>#DIV/0!</v>
      </c>
      <c r="I33" s="42"/>
      <c r="J33" s="42">
        <f t="shared" si="16"/>
        <v>0</v>
      </c>
      <c r="L33" s="43" t="s">
        <v>41</v>
      </c>
      <c r="M33" s="34"/>
      <c r="N33" s="34"/>
      <c r="O33" s="34">
        <f t="shared" si="48"/>
        <v>0</v>
      </c>
      <c r="P33" s="36" t="e">
        <f t="shared" si="49"/>
        <v>#DIV/0!</v>
      </c>
      <c r="Q33" s="31" t="e">
        <f t="shared" si="50"/>
        <v>#DIV/0!</v>
      </c>
      <c r="R33" s="31" t="e">
        <f t="shared" si="17"/>
        <v>#DIV/0!</v>
      </c>
      <c r="S33" s="42"/>
      <c r="T33" s="42">
        <f t="shared" si="18"/>
        <v>0</v>
      </c>
      <c r="V33" s="43" t="s">
        <v>41</v>
      </c>
      <c r="W33" s="34"/>
      <c r="X33" s="34"/>
      <c r="Y33" s="34">
        <f t="shared" si="51"/>
        <v>0</v>
      </c>
      <c r="Z33" s="36" t="e">
        <f t="shared" si="52"/>
        <v>#DIV/0!</v>
      </c>
      <c r="AA33" s="31" t="e">
        <f t="shared" si="53"/>
        <v>#DIV/0!</v>
      </c>
      <c r="AB33" s="31" t="e">
        <f t="shared" si="19"/>
        <v>#DIV/0!</v>
      </c>
      <c r="AC33" s="42"/>
      <c r="AD33" s="42">
        <f t="shared" si="20"/>
        <v>0</v>
      </c>
      <c r="AF33" s="43" t="s">
        <v>41</v>
      </c>
      <c r="AG33" s="34"/>
      <c r="AH33" s="34"/>
      <c r="AI33" s="34">
        <f t="shared" si="54"/>
        <v>0</v>
      </c>
      <c r="AJ33" s="36" t="e">
        <f t="shared" si="55"/>
        <v>#DIV/0!</v>
      </c>
      <c r="AK33" s="31" t="e">
        <f t="shared" si="56"/>
        <v>#DIV/0!</v>
      </c>
      <c r="AL33" s="31" t="e">
        <f t="shared" si="21"/>
        <v>#DIV/0!</v>
      </c>
      <c r="AM33" s="42"/>
      <c r="AN33" s="42">
        <f t="shared" si="22"/>
        <v>0</v>
      </c>
      <c r="AP33" s="43" t="s">
        <v>41</v>
      </c>
      <c r="AQ33" s="34"/>
      <c r="AR33" s="34"/>
      <c r="AS33" s="34">
        <f t="shared" si="57"/>
        <v>0</v>
      </c>
      <c r="AT33" s="36" t="e">
        <f t="shared" si="58"/>
        <v>#DIV/0!</v>
      </c>
      <c r="AU33" s="31" t="e">
        <f t="shared" si="59"/>
        <v>#DIV/0!</v>
      </c>
      <c r="AV33" s="31" t="e">
        <f t="shared" si="23"/>
        <v>#DIV/0!</v>
      </c>
      <c r="AW33" s="42"/>
      <c r="AX33" s="42">
        <f t="shared" si="24"/>
        <v>0</v>
      </c>
      <c r="AZ33" s="43" t="s">
        <v>41</v>
      </c>
      <c r="BA33" s="34"/>
      <c r="BB33" s="34"/>
      <c r="BC33" s="34">
        <f t="shared" si="60"/>
        <v>0</v>
      </c>
      <c r="BD33" s="36" t="e">
        <f t="shared" si="61"/>
        <v>#DIV/0!</v>
      </c>
      <c r="BE33" s="31" t="e">
        <f t="shared" si="62"/>
        <v>#DIV/0!</v>
      </c>
      <c r="BF33" s="31" t="e">
        <f t="shared" si="25"/>
        <v>#DIV/0!</v>
      </c>
      <c r="BG33" s="42"/>
      <c r="BH33" s="42">
        <f t="shared" si="26"/>
        <v>0</v>
      </c>
      <c r="BI33" s="69"/>
      <c r="BJ33" s="43" t="s">
        <v>41</v>
      </c>
      <c r="BK33" s="34"/>
      <c r="BL33" s="34"/>
      <c r="BM33" s="34">
        <f t="shared" si="63"/>
        <v>0</v>
      </c>
      <c r="BN33" s="36" t="e">
        <f t="shared" si="64"/>
        <v>#DIV/0!</v>
      </c>
      <c r="BO33" s="31" t="e">
        <f t="shared" si="65"/>
        <v>#DIV/0!</v>
      </c>
      <c r="BP33" s="31" t="e">
        <f t="shared" si="27"/>
        <v>#DIV/0!</v>
      </c>
      <c r="BQ33" s="42"/>
      <c r="BR33" s="42">
        <f t="shared" si="28"/>
        <v>0</v>
      </c>
      <c r="BT33" s="43" t="s">
        <v>41</v>
      </c>
      <c r="BU33" s="34"/>
      <c r="BV33" s="34"/>
      <c r="BW33" s="34">
        <f t="shared" si="66"/>
        <v>0</v>
      </c>
      <c r="BX33" s="36" t="e">
        <f t="shared" si="67"/>
        <v>#DIV/0!</v>
      </c>
      <c r="BY33" s="31" t="e">
        <f t="shared" si="68"/>
        <v>#DIV/0!</v>
      </c>
      <c r="BZ33" s="31" t="e">
        <f t="shared" si="29"/>
        <v>#DIV/0!</v>
      </c>
      <c r="CA33" s="42"/>
      <c r="CB33" s="42">
        <f t="shared" si="30"/>
        <v>0</v>
      </c>
      <c r="CD33" s="43" t="s">
        <v>41</v>
      </c>
      <c r="CE33" s="34"/>
      <c r="CF33" s="34"/>
      <c r="CG33" s="34">
        <f t="shared" si="69"/>
        <v>0</v>
      </c>
      <c r="CH33" s="36" t="e">
        <f t="shared" si="70"/>
        <v>#DIV/0!</v>
      </c>
      <c r="CI33" s="31" t="e">
        <f t="shared" si="71"/>
        <v>#DIV/0!</v>
      </c>
      <c r="CJ33" s="31" t="e">
        <f t="shared" si="31"/>
        <v>#DIV/0!</v>
      </c>
      <c r="CK33" s="42"/>
      <c r="CL33" s="42">
        <f t="shared" si="32"/>
        <v>0</v>
      </c>
      <c r="CN33" s="43" t="s">
        <v>41</v>
      </c>
      <c r="CO33" s="34"/>
      <c r="CP33" s="34"/>
      <c r="CQ33" s="34">
        <f t="shared" si="72"/>
        <v>0</v>
      </c>
      <c r="CR33" s="36" t="e">
        <f t="shared" si="73"/>
        <v>#DIV/0!</v>
      </c>
      <c r="CS33" s="31" t="e">
        <f t="shared" si="74"/>
        <v>#DIV/0!</v>
      </c>
      <c r="CT33" s="31" t="e">
        <f t="shared" si="33"/>
        <v>#DIV/0!</v>
      </c>
      <c r="CU33" s="42"/>
      <c r="CV33" s="42">
        <f t="shared" si="34"/>
        <v>0</v>
      </c>
      <c r="CX33" s="43" t="s">
        <v>41</v>
      </c>
      <c r="CY33" s="34"/>
      <c r="CZ33" s="34"/>
      <c r="DA33" s="34">
        <f t="shared" si="75"/>
        <v>0</v>
      </c>
      <c r="DB33" s="36" t="e">
        <f t="shared" si="76"/>
        <v>#DIV/0!</v>
      </c>
      <c r="DC33" s="31" t="e">
        <f t="shared" si="77"/>
        <v>#DIV/0!</v>
      </c>
      <c r="DD33" s="31" t="e">
        <f t="shared" si="35"/>
        <v>#DIV/0!</v>
      </c>
      <c r="DE33" s="42"/>
      <c r="DF33" s="42">
        <f t="shared" si="36"/>
        <v>0</v>
      </c>
      <c r="DH33" s="43" t="s">
        <v>41</v>
      </c>
      <c r="DI33" s="34"/>
      <c r="DJ33" s="34"/>
      <c r="DK33" s="34">
        <f t="shared" si="78"/>
        <v>0</v>
      </c>
      <c r="DL33" s="36" t="e">
        <f t="shared" si="79"/>
        <v>#DIV/0!</v>
      </c>
      <c r="DM33" s="31" t="e">
        <f t="shared" si="80"/>
        <v>#DIV/0!</v>
      </c>
      <c r="DN33" s="31" t="e">
        <f t="shared" si="37"/>
        <v>#DIV/0!</v>
      </c>
      <c r="DO33" s="42"/>
      <c r="DP33" s="42">
        <f t="shared" si="38"/>
        <v>0</v>
      </c>
      <c r="DR33" s="43" t="s">
        <v>41</v>
      </c>
      <c r="DS33" s="34"/>
      <c r="DT33" s="34"/>
      <c r="DU33" s="34">
        <f t="shared" si="81"/>
        <v>0</v>
      </c>
      <c r="DV33" s="36" t="e">
        <f t="shared" si="82"/>
        <v>#DIV/0!</v>
      </c>
      <c r="DW33" s="31" t="e">
        <f t="shared" si="83"/>
        <v>#DIV/0!</v>
      </c>
      <c r="DX33" s="31" t="e">
        <f t="shared" si="39"/>
        <v>#DIV/0!</v>
      </c>
      <c r="DY33" s="42"/>
      <c r="DZ33" s="42">
        <f t="shared" si="40"/>
        <v>0</v>
      </c>
      <c r="EB33" s="43" t="s">
        <v>41</v>
      </c>
      <c r="EC33" s="34"/>
      <c r="ED33" s="34"/>
      <c r="EE33" s="34">
        <f t="shared" si="84"/>
        <v>0</v>
      </c>
      <c r="EF33" s="36" t="e">
        <f t="shared" si="85"/>
        <v>#DIV/0!</v>
      </c>
      <c r="EG33" s="31" t="e">
        <f t="shared" si="86"/>
        <v>#DIV/0!</v>
      </c>
      <c r="EH33" s="31" t="e">
        <f t="shared" si="41"/>
        <v>#DIV/0!</v>
      </c>
      <c r="EI33" s="42"/>
      <c r="EJ33" s="42">
        <f t="shared" si="42"/>
        <v>0</v>
      </c>
      <c r="EL33" s="43" t="s">
        <v>41</v>
      </c>
      <c r="EM33" s="34"/>
      <c r="EN33" s="34"/>
      <c r="EO33" s="34">
        <f t="shared" si="87"/>
        <v>0</v>
      </c>
      <c r="EP33" s="36" t="e">
        <f t="shared" si="88"/>
        <v>#DIV/0!</v>
      </c>
      <c r="EQ33" s="31" t="e">
        <f t="shared" si="89"/>
        <v>#DIV/0!</v>
      </c>
      <c r="ER33" s="31" t="e">
        <f t="shared" si="43"/>
        <v>#DIV/0!</v>
      </c>
      <c r="ES33" s="42"/>
      <c r="ET33" s="42">
        <f t="shared" si="44"/>
        <v>0</v>
      </c>
    </row>
    <row r="34" spans="2:150" x14ac:dyDescent="0.25">
      <c r="B34" s="43" t="s">
        <v>42</v>
      </c>
      <c r="C34" s="34"/>
      <c r="D34" s="34"/>
      <c r="E34" s="34">
        <f t="shared" si="45"/>
        <v>0</v>
      </c>
      <c r="F34" s="36" t="e">
        <f t="shared" si="46"/>
        <v>#DIV/0!</v>
      </c>
      <c r="G34" s="31" t="e">
        <f t="shared" si="47"/>
        <v>#DIV/0!</v>
      </c>
      <c r="H34" s="31" t="e">
        <f t="shared" si="15"/>
        <v>#DIV/0!</v>
      </c>
      <c r="I34" s="42"/>
      <c r="J34" s="42">
        <f t="shared" si="16"/>
        <v>0</v>
      </c>
      <c r="L34" s="43" t="s">
        <v>42</v>
      </c>
      <c r="M34" s="34"/>
      <c r="N34" s="34"/>
      <c r="O34" s="34">
        <f t="shared" si="48"/>
        <v>0</v>
      </c>
      <c r="P34" s="36" t="e">
        <f t="shared" si="49"/>
        <v>#DIV/0!</v>
      </c>
      <c r="Q34" s="31" t="e">
        <f t="shared" si="50"/>
        <v>#DIV/0!</v>
      </c>
      <c r="R34" s="31" t="e">
        <f t="shared" si="17"/>
        <v>#DIV/0!</v>
      </c>
      <c r="S34" s="42"/>
      <c r="T34" s="42">
        <f t="shared" si="18"/>
        <v>0</v>
      </c>
      <c r="V34" s="43" t="s">
        <v>42</v>
      </c>
      <c r="W34" s="34"/>
      <c r="X34" s="34"/>
      <c r="Y34" s="34">
        <f t="shared" si="51"/>
        <v>0</v>
      </c>
      <c r="Z34" s="36" t="e">
        <f t="shared" si="52"/>
        <v>#DIV/0!</v>
      </c>
      <c r="AA34" s="31" t="e">
        <f t="shared" si="53"/>
        <v>#DIV/0!</v>
      </c>
      <c r="AB34" s="31" t="e">
        <f t="shared" si="19"/>
        <v>#DIV/0!</v>
      </c>
      <c r="AC34" s="42"/>
      <c r="AD34" s="42">
        <f t="shared" si="20"/>
        <v>0</v>
      </c>
      <c r="AF34" s="43" t="s">
        <v>42</v>
      </c>
      <c r="AG34" s="34"/>
      <c r="AH34" s="34"/>
      <c r="AI34" s="34">
        <f t="shared" si="54"/>
        <v>0</v>
      </c>
      <c r="AJ34" s="36" t="e">
        <f t="shared" si="55"/>
        <v>#DIV/0!</v>
      </c>
      <c r="AK34" s="31" t="e">
        <f t="shared" si="56"/>
        <v>#DIV/0!</v>
      </c>
      <c r="AL34" s="31" t="e">
        <f t="shared" si="21"/>
        <v>#DIV/0!</v>
      </c>
      <c r="AM34" s="42"/>
      <c r="AN34" s="42">
        <f t="shared" si="22"/>
        <v>0</v>
      </c>
      <c r="AP34" s="43" t="s">
        <v>42</v>
      </c>
      <c r="AQ34" s="34"/>
      <c r="AR34" s="34"/>
      <c r="AS34" s="34">
        <f t="shared" si="57"/>
        <v>0</v>
      </c>
      <c r="AT34" s="36" t="e">
        <f t="shared" si="58"/>
        <v>#DIV/0!</v>
      </c>
      <c r="AU34" s="31" t="e">
        <f t="shared" si="59"/>
        <v>#DIV/0!</v>
      </c>
      <c r="AV34" s="31" t="e">
        <f t="shared" si="23"/>
        <v>#DIV/0!</v>
      </c>
      <c r="AW34" s="42"/>
      <c r="AX34" s="42">
        <f t="shared" si="24"/>
        <v>0</v>
      </c>
      <c r="AZ34" s="43" t="s">
        <v>42</v>
      </c>
      <c r="BA34" s="34"/>
      <c r="BB34" s="34"/>
      <c r="BC34" s="34">
        <f t="shared" si="60"/>
        <v>0</v>
      </c>
      <c r="BD34" s="36" t="e">
        <f t="shared" si="61"/>
        <v>#DIV/0!</v>
      </c>
      <c r="BE34" s="31" t="e">
        <f t="shared" si="62"/>
        <v>#DIV/0!</v>
      </c>
      <c r="BF34" s="31" t="e">
        <f t="shared" si="25"/>
        <v>#DIV/0!</v>
      </c>
      <c r="BG34" s="42"/>
      <c r="BH34" s="42">
        <f t="shared" si="26"/>
        <v>0</v>
      </c>
      <c r="BI34" s="69"/>
      <c r="BJ34" s="43" t="s">
        <v>42</v>
      </c>
      <c r="BK34" s="34"/>
      <c r="BL34" s="34"/>
      <c r="BM34" s="34">
        <f t="shared" si="63"/>
        <v>0</v>
      </c>
      <c r="BN34" s="36" t="e">
        <f t="shared" si="64"/>
        <v>#DIV/0!</v>
      </c>
      <c r="BO34" s="31" t="e">
        <f t="shared" si="65"/>
        <v>#DIV/0!</v>
      </c>
      <c r="BP34" s="31" t="e">
        <f t="shared" si="27"/>
        <v>#DIV/0!</v>
      </c>
      <c r="BQ34" s="42"/>
      <c r="BR34" s="42">
        <f t="shared" si="28"/>
        <v>0</v>
      </c>
      <c r="BT34" s="43" t="s">
        <v>42</v>
      </c>
      <c r="BU34" s="34"/>
      <c r="BV34" s="34"/>
      <c r="BW34" s="34">
        <f t="shared" si="66"/>
        <v>0</v>
      </c>
      <c r="BX34" s="36" t="e">
        <f t="shared" si="67"/>
        <v>#DIV/0!</v>
      </c>
      <c r="BY34" s="31" t="e">
        <f t="shared" si="68"/>
        <v>#DIV/0!</v>
      </c>
      <c r="BZ34" s="31" t="e">
        <f t="shared" si="29"/>
        <v>#DIV/0!</v>
      </c>
      <c r="CA34" s="42"/>
      <c r="CB34" s="42">
        <f t="shared" si="30"/>
        <v>0</v>
      </c>
      <c r="CD34" s="43" t="s">
        <v>42</v>
      </c>
      <c r="CE34" s="34"/>
      <c r="CF34" s="34"/>
      <c r="CG34" s="34">
        <f t="shared" si="69"/>
        <v>0</v>
      </c>
      <c r="CH34" s="36" t="e">
        <f t="shared" si="70"/>
        <v>#DIV/0!</v>
      </c>
      <c r="CI34" s="31" t="e">
        <f t="shared" si="71"/>
        <v>#DIV/0!</v>
      </c>
      <c r="CJ34" s="31" t="e">
        <f t="shared" si="31"/>
        <v>#DIV/0!</v>
      </c>
      <c r="CK34" s="42"/>
      <c r="CL34" s="42">
        <f t="shared" si="32"/>
        <v>0</v>
      </c>
      <c r="CN34" s="43" t="s">
        <v>42</v>
      </c>
      <c r="CO34" s="34"/>
      <c r="CP34" s="34"/>
      <c r="CQ34" s="34">
        <f t="shared" si="72"/>
        <v>0</v>
      </c>
      <c r="CR34" s="36" t="e">
        <f t="shared" si="73"/>
        <v>#DIV/0!</v>
      </c>
      <c r="CS34" s="31" t="e">
        <f t="shared" si="74"/>
        <v>#DIV/0!</v>
      </c>
      <c r="CT34" s="31" t="e">
        <f t="shared" si="33"/>
        <v>#DIV/0!</v>
      </c>
      <c r="CU34" s="42"/>
      <c r="CV34" s="42">
        <f t="shared" si="34"/>
        <v>0</v>
      </c>
      <c r="CX34" s="43" t="s">
        <v>42</v>
      </c>
      <c r="CY34" s="34"/>
      <c r="CZ34" s="34"/>
      <c r="DA34" s="34">
        <f t="shared" si="75"/>
        <v>0</v>
      </c>
      <c r="DB34" s="36" t="e">
        <f t="shared" si="76"/>
        <v>#DIV/0!</v>
      </c>
      <c r="DC34" s="31" t="e">
        <f t="shared" si="77"/>
        <v>#DIV/0!</v>
      </c>
      <c r="DD34" s="31" t="e">
        <f t="shared" si="35"/>
        <v>#DIV/0!</v>
      </c>
      <c r="DE34" s="42"/>
      <c r="DF34" s="42">
        <f t="shared" si="36"/>
        <v>0</v>
      </c>
      <c r="DH34" s="43" t="s">
        <v>42</v>
      </c>
      <c r="DI34" s="34"/>
      <c r="DJ34" s="34"/>
      <c r="DK34" s="34">
        <f t="shared" si="78"/>
        <v>0</v>
      </c>
      <c r="DL34" s="36" t="e">
        <f t="shared" si="79"/>
        <v>#DIV/0!</v>
      </c>
      <c r="DM34" s="31" t="e">
        <f t="shared" si="80"/>
        <v>#DIV/0!</v>
      </c>
      <c r="DN34" s="31" t="e">
        <f t="shared" si="37"/>
        <v>#DIV/0!</v>
      </c>
      <c r="DO34" s="42"/>
      <c r="DP34" s="42">
        <f t="shared" si="38"/>
        <v>0</v>
      </c>
      <c r="DR34" s="43" t="s">
        <v>42</v>
      </c>
      <c r="DS34" s="34"/>
      <c r="DT34" s="34"/>
      <c r="DU34" s="34">
        <f t="shared" si="81"/>
        <v>0</v>
      </c>
      <c r="DV34" s="36" t="e">
        <f t="shared" si="82"/>
        <v>#DIV/0!</v>
      </c>
      <c r="DW34" s="31" t="e">
        <f t="shared" si="83"/>
        <v>#DIV/0!</v>
      </c>
      <c r="DX34" s="31" t="e">
        <f t="shared" si="39"/>
        <v>#DIV/0!</v>
      </c>
      <c r="DY34" s="42"/>
      <c r="DZ34" s="42">
        <f t="shared" si="40"/>
        <v>0</v>
      </c>
      <c r="EB34" s="43" t="s">
        <v>42</v>
      </c>
      <c r="EC34" s="34"/>
      <c r="ED34" s="34"/>
      <c r="EE34" s="34">
        <f t="shared" si="84"/>
        <v>0</v>
      </c>
      <c r="EF34" s="36" t="e">
        <f t="shared" si="85"/>
        <v>#DIV/0!</v>
      </c>
      <c r="EG34" s="31" t="e">
        <f t="shared" si="86"/>
        <v>#DIV/0!</v>
      </c>
      <c r="EH34" s="31" t="e">
        <f t="shared" si="41"/>
        <v>#DIV/0!</v>
      </c>
      <c r="EI34" s="42"/>
      <c r="EJ34" s="42">
        <f t="shared" si="42"/>
        <v>0</v>
      </c>
      <c r="EL34" s="43" t="s">
        <v>42</v>
      </c>
      <c r="EM34" s="34"/>
      <c r="EN34" s="34"/>
      <c r="EO34" s="34">
        <f t="shared" si="87"/>
        <v>0</v>
      </c>
      <c r="EP34" s="36" t="e">
        <f t="shared" si="88"/>
        <v>#DIV/0!</v>
      </c>
      <c r="EQ34" s="31" t="e">
        <f t="shared" si="89"/>
        <v>#DIV/0!</v>
      </c>
      <c r="ER34" s="31" t="e">
        <f t="shared" si="43"/>
        <v>#DIV/0!</v>
      </c>
      <c r="ES34" s="42"/>
      <c r="ET34" s="42">
        <f t="shared" si="44"/>
        <v>0</v>
      </c>
    </row>
    <row r="35" spans="2:150" x14ac:dyDescent="0.25">
      <c r="B35" s="43" t="s">
        <v>43</v>
      </c>
      <c r="C35" s="34"/>
      <c r="D35" s="34"/>
      <c r="E35" s="34">
        <f t="shared" si="45"/>
        <v>0</v>
      </c>
      <c r="F35" s="36" t="e">
        <f t="shared" si="46"/>
        <v>#DIV/0!</v>
      </c>
      <c r="G35" s="31" t="e">
        <f t="shared" si="47"/>
        <v>#DIV/0!</v>
      </c>
      <c r="H35" s="31" t="e">
        <f t="shared" si="15"/>
        <v>#DIV/0!</v>
      </c>
      <c r="I35" s="42"/>
      <c r="J35" s="42">
        <f t="shared" si="16"/>
        <v>0</v>
      </c>
      <c r="L35" s="43" t="s">
        <v>43</v>
      </c>
      <c r="M35" s="34"/>
      <c r="N35" s="34"/>
      <c r="O35" s="34">
        <f t="shared" si="48"/>
        <v>0</v>
      </c>
      <c r="P35" s="36" t="e">
        <f t="shared" si="49"/>
        <v>#DIV/0!</v>
      </c>
      <c r="Q35" s="31" t="e">
        <f t="shared" si="50"/>
        <v>#DIV/0!</v>
      </c>
      <c r="R35" s="31" t="e">
        <f t="shared" si="17"/>
        <v>#DIV/0!</v>
      </c>
      <c r="S35" s="42"/>
      <c r="T35" s="42">
        <f t="shared" si="18"/>
        <v>0</v>
      </c>
      <c r="V35" s="43" t="s">
        <v>43</v>
      </c>
      <c r="W35" s="34"/>
      <c r="X35" s="34"/>
      <c r="Y35" s="34">
        <f t="shared" si="51"/>
        <v>0</v>
      </c>
      <c r="Z35" s="36" t="e">
        <f t="shared" si="52"/>
        <v>#DIV/0!</v>
      </c>
      <c r="AA35" s="31" t="e">
        <f t="shared" si="53"/>
        <v>#DIV/0!</v>
      </c>
      <c r="AB35" s="31" t="e">
        <f t="shared" si="19"/>
        <v>#DIV/0!</v>
      </c>
      <c r="AC35" s="42"/>
      <c r="AD35" s="42">
        <f t="shared" si="20"/>
        <v>0</v>
      </c>
      <c r="AF35" s="43" t="s">
        <v>43</v>
      </c>
      <c r="AG35" s="34"/>
      <c r="AH35" s="34"/>
      <c r="AI35" s="34">
        <f t="shared" si="54"/>
        <v>0</v>
      </c>
      <c r="AJ35" s="36" t="e">
        <f t="shared" si="55"/>
        <v>#DIV/0!</v>
      </c>
      <c r="AK35" s="31" t="e">
        <f t="shared" si="56"/>
        <v>#DIV/0!</v>
      </c>
      <c r="AL35" s="31" t="e">
        <f t="shared" si="21"/>
        <v>#DIV/0!</v>
      </c>
      <c r="AM35" s="42"/>
      <c r="AN35" s="42">
        <f t="shared" si="22"/>
        <v>0</v>
      </c>
      <c r="AP35" s="43" t="s">
        <v>43</v>
      </c>
      <c r="AQ35" s="34"/>
      <c r="AR35" s="34"/>
      <c r="AS35" s="34">
        <f t="shared" si="57"/>
        <v>0</v>
      </c>
      <c r="AT35" s="36" t="e">
        <f t="shared" si="58"/>
        <v>#DIV/0!</v>
      </c>
      <c r="AU35" s="31" t="e">
        <f t="shared" si="59"/>
        <v>#DIV/0!</v>
      </c>
      <c r="AV35" s="31" t="e">
        <f t="shared" si="23"/>
        <v>#DIV/0!</v>
      </c>
      <c r="AW35" s="42"/>
      <c r="AX35" s="42">
        <f t="shared" si="24"/>
        <v>0</v>
      </c>
      <c r="AZ35" s="43" t="s">
        <v>43</v>
      </c>
      <c r="BA35" s="34"/>
      <c r="BB35" s="34"/>
      <c r="BC35" s="34">
        <f t="shared" si="60"/>
        <v>0</v>
      </c>
      <c r="BD35" s="36" t="e">
        <f t="shared" si="61"/>
        <v>#DIV/0!</v>
      </c>
      <c r="BE35" s="31" t="e">
        <f t="shared" si="62"/>
        <v>#DIV/0!</v>
      </c>
      <c r="BF35" s="31" t="e">
        <f t="shared" si="25"/>
        <v>#DIV/0!</v>
      </c>
      <c r="BG35" s="42"/>
      <c r="BH35" s="42">
        <f t="shared" si="26"/>
        <v>0</v>
      </c>
      <c r="BI35" s="69"/>
      <c r="BJ35" s="43" t="s">
        <v>43</v>
      </c>
      <c r="BK35" s="34"/>
      <c r="BL35" s="34"/>
      <c r="BM35" s="34">
        <f t="shared" si="63"/>
        <v>0</v>
      </c>
      <c r="BN35" s="36" t="e">
        <f t="shared" si="64"/>
        <v>#DIV/0!</v>
      </c>
      <c r="BO35" s="31" t="e">
        <f t="shared" si="65"/>
        <v>#DIV/0!</v>
      </c>
      <c r="BP35" s="31" t="e">
        <f t="shared" si="27"/>
        <v>#DIV/0!</v>
      </c>
      <c r="BQ35" s="42"/>
      <c r="BR35" s="42">
        <f t="shared" si="28"/>
        <v>0</v>
      </c>
      <c r="BT35" s="43" t="s">
        <v>43</v>
      </c>
      <c r="BU35" s="34"/>
      <c r="BV35" s="34"/>
      <c r="BW35" s="34">
        <f t="shared" si="66"/>
        <v>0</v>
      </c>
      <c r="BX35" s="36" t="e">
        <f t="shared" si="67"/>
        <v>#DIV/0!</v>
      </c>
      <c r="BY35" s="31" t="e">
        <f t="shared" si="68"/>
        <v>#DIV/0!</v>
      </c>
      <c r="BZ35" s="31" t="e">
        <f t="shared" si="29"/>
        <v>#DIV/0!</v>
      </c>
      <c r="CA35" s="42"/>
      <c r="CB35" s="42">
        <f t="shared" si="30"/>
        <v>0</v>
      </c>
      <c r="CD35" s="43" t="s">
        <v>43</v>
      </c>
      <c r="CE35" s="34"/>
      <c r="CF35" s="34"/>
      <c r="CG35" s="34">
        <f t="shared" si="69"/>
        <v>0</v>
      </c>
      <c r="CH35" s="36" t="e">
        <f t="shared" si="70"/>
        <v>#DIV/0!</v>
      </c>
      <c r="CI35" s="31" t="e">
        <f t="shared" si="71"/>
        <v>#DIV/0!</v>
      </c>
      <c r="CJ35" s="31" t="e">
        <f t="shared" si="31"/>
        <v>#DIV/0!</v>
      </c>
      <c r="CK35" s="42"/>
      <c r="CL35" s="42">
        <f t="shared" si="32"/>
        <v>0</v>
      </c>
      <c r="CN35" s="43" t="s">
        <v>43</v>
      </c>
      <c r="CO35" s="34"/>
      <c r="CP35" s="34"/>
      <c r="CQ35" s="34">
        <f t="shared" si="72"/>
        <v>0</v>
      </c>
      <c r="CR35" s="36" t="e">
        <f t="shared" si="73"/>
        <v>#DIV/0!</v>
      </c>
      <c r="CS35" s="31" t="e">
        <f t="shared" si="74"/>
        <v>#DIV/0!</v>
      </c>
      <c r="CT35" s="31" t="e">
        <f t="shared" si="33"/>
        <v>#DIV/0!</v>
      </c>
      <c r="CU35" s="42"/>
      <c r="CV35" s="42">
        <f t="shared" si="34"/>
        <v>0</v>
      </c>
      <c r="CX35" s="43" t="s">
        <v>43</v>
      </c>
      <c r="CY35" s="34"/>
      <c r="CZ35" s="34"/>
      <c r="DA35" s="34">
        <f t="shared" si="75"/>
        <v>0</v>
      </c>
      <c r="DB35" s="36" t="e">
        <f t="shared" si="76"/>
        <v>#DIV/0!</v>
      </c>
      <c r="DC35" s="31" t="e">
        <f t="shared" si="77"/>
        <v>#DIV/0!</v>
      </c>
      <c r="DD35" s="31" t="e">
        <f t="shared" si="35"/>
        <v>#DIV/0!</v>
      </c>
      <c r="DE35" s="42"/>
      <c r="DF35" s="42">
        <f t="shared" si="36"/>
        <v>0</v>
      </c>
      <c r="DH35" s="43" t="s">
        <v>43</v>
      </c>
      <c r="DI35" s="34"/>
      <c r="DJ35" s="34"/>
      <c r="DK35" s="34">
        <f t="shared" si="78"/>
        <v>0</v>
      </c>
      <c r="DL35" s="36" t="e">
        <f t="shared" si="79"/>
        <v>#DIV/0!</v>
      </c>
      <c r="DM35" s="31" t="e">
        <f t="shared" si="80"/>
        <v>#DIV/0!</v>
      </c>
      <c r="DN35" s="31" t="e">
        <f t="shared" si="37"/>
        <v>#DIV/0!</v>
      </c>
      <c r="DO35" s="42"/>
      <c r="DP35" s="42">
        <f t="shared" si="38"/>
        <v>0</v>
      </c>
      <c r="DR35" s="43" t="s">
        <v>43</v>
      </c>
      <c r="DS35" s="34"/>
      <c r="DT35" s="34"/>
      <c r="DU35" s="34">
        <f t="shared" si="81"/>
        <v>0</v>
      </c>
      <c r="DV35" s="36" t="e">
        <f t="shared" si="82"/>
        <v>#DIV/0!</v>
      </c>
      <c r="DW35" s="31" t="e">
        <f t="shared" si="83"/>
        <v>#DIV/0!</v>
      </c>
      <c r="DX35" s="31" t="e">
        <f t="shared" si="39"/>
        <v>#DIV/0!</v>
      </c>
      <c r="DY35" s="42"/>
      <c r="DZ35" s="42">
        <f t="shared" si="40"/>
        <v>0</v>
      </c>
      <c r="EB35" s="43" t="s">
        <v>43</v>
      </c>
      <c r="EC35" s="34"/>
      <c r="ED35" s="34"/>
      <c r="EE35" s="34">
        <f t="shared" si="84"/>
        <v>0</v>
      </c>
      <c r="EF35" s="36" t="e">
        <f t="shared" si="85"/>
        <v>#DIV/0!</v>
      </c>
      <c r="EG35" s="31" t="e">
        <f t="shared" si="86"/>
        <v>#DIV/0!</v>
      </c>
      <c r="EH35" s="31" t="e">
        <f t="shared" si="41"/>
        <v>#DIV/0!</v>
      </c>
      <c r="EI35" s="42"/>
      <c r="EJ35" s="42">
        <f t="shared" si="42"/>
        <v>0</v>
      </c>
      <c r="EL35" s="43" t="s">
        <v>43</v>
      </c>
      <c r="EM35" s="34"/>
      <c r="EN35" s="34"/>
      <c r="EO35" s="34">
        <f t="shared" si="87"/>
        <v>0</v>
      </c>
      <c r="EP35" s="36" t="e">
        <f t="shared" si="88"/>
        <v>#DIV/0!</v>
      </c>
      <c r="EQ35" s="31" t="e">
        <f t="shared" si="89"/>
        <v>#DIV/0!</v>
      </c>
      <c r="ER35" s="31" t="e">
        <f t="shared" si="43"/>
        <v>#DIV/0!</v>
      </c>
      <c r="ES35" s="42"/>
      <c r="ET35" s="42">
        <f t="shared" si="44"/>
        <v>0</v>
      </c>
    </row>
    <row r="36" spans="2:150" x14ac:dyDescent="0.25">
      <c r="B36" s="43" t="s">
        <v>44</v>
      </c>
      <c r="C36" s="34"/>
      <c r="D36" s="34"/>
      <c r="E36" s="34">
        <f t="shared" si="45"/>
        <v>0</v>
      </c>
      <c r="F36" s="36" t="e">
        <f t="shared" si="46"/>
        <v>#DIV/0!</v>
      </c>
      <c r="G36" s="31" t="e">
        <f t="shared" si="47"/>
        <v>#DIV/0!</v>
      </c>
      <c r="H36" s="31" t="e">
        <f t="shared" si="15"/>
        <v>#DIV/0!</v>
      </c>
      <c r="I36" s="42"/>
      <c r="J36" s="42">
        <f t="shared" si="16"/>
        <v>0</v>
      </c>
      <c r="L36" s="43" t="s">
        <v>44</v>
      </c>
      <c r="M36" s="34"/>
      <c r="N36" s="34"/>
      <c r="O36" s="34">
        <f t="shared" si="48"/>
        <v>0</v>
      </c>
      <c r="P36" s="36" t="e">
        <f t="shared" si="49"/>
        <v>#DIV/0!</v>
      </c>
      <c r="Q36" s="31" t="e">
        <f t="shared" si="50"/>
        <v>#DIV/0!</v>
      </c>
      <c r="R36" s="31" t="e">
        <f t="shared" si="17"/>
        <v>#DIV/0!</v>
      </c>
      <c r="S36" s="42"/>
      <c r="T36" s="42">
        <f t="shared" si="18"/>
        <v>0</v>
      </c>
      <c r="V36" s="43" t="s">
        <v>44</v>
      </c>
      <c r="W36" s="34"/>
      <c r="X36" s="34"/>
      <c r="Y36" s="34">
        <f t="shared" si="51"/>
        <v>0</v>
      </c>
      <c r="Z36" s="36" t="e">
        <f t="shared" si="52"/>
        <v>#DIV/0!</v>
      </c>
      <c r="AA36" s="31" t="e">
        <f t="shared" si="53"/>
        <v>#DIV/0!</v>
      </c>
      <c r="AB36" s="31" t="e">
        <f t="shared" si="19"/>
        <v>#DIV/0!</v>
      </c>
      <c r="AC36" s="42"/>
      <c r="AD36" s="42">
        <f t="shared" si="20"/>
        <v>0</v>
      </c>
      <c r="AF36" s="43" t="s">
        <v>44</v>
      </c>
      <c r="AG36" s="34"/>
      <c r="AH36" s="34"/>
      <c r="AI36" s="34">
        <f t="shared" si="54"/>
        <v>0</v>
      </c>
      <c r="AJ36" s="36" t="e">
        <f t="shared" si="55"/>
        <v>#DIV/0!</v>
      </c>
      <c r="AK36" s="31" t="e">
        <f t="shared" si="56"/>
        <v>#DIV/0!</v>
      </c>
      <c r="AL36" s="31" t="e">
        <f t="shared" si="21"/>
        <v>#DIV/0!</v>
      </c>
      <c r="AM36" s="42"/>
      <c r="AN36" s="42">
        <f t="shared" si="22"/>
        <v>0</v>
      </c>
      <c r="AP36" s="43" t="s">
        <v>44</v>
      </c>
      <c r="AQ36" s="34"/>
      <c r="AR36" s="34"/>
      <c r="AS36" s="34">
        <f t="shared" si="57"/>
        <v>0</v>
      </c>
      <c r="AT36" s="36" t="e">
        <f t="shared" si="58"/>
        <v>#DIV/0!</v>
      </c>
      <c r="AU36" s="31" t="e">
        <f t="shared" si="59"/>
        <v>#DIV/0!</v>
      </c>
      <c r="AV36" s="31" t="e">
        <f t="shared" si="23"/>
        <v>#DIV/0!</v>
      </c>
      <c r="AW36" s="42"/>
      <c r="AX36" s="42">
        <f t="shared" si="24"/>
        <v>0</v>
      </c>
      <c r="AZ36" s="43" t="s">
        <v>44</v>
      </c>
      <c r="BA36" s="34"/>
      <c r="BB36" s="34"/>
      <c r="BC36" s="34">
        <f t="shared" si="60"/>
        <v>0</v>
      </c>
      <c r="BD36" s="36" t="e">
        <f t="shared" si="61"/>
        <v>#DIV/0!</v>
      </c>
      <c r="BE36" s="31" t="e">
        <f t="shared" si="62"/>
        <v>#DIV/0!</v>
      </c>
      <c r="BF36" s="31" t="e">
        <f t="shared" si="25"/>
        <v>#DIV/0!</v>
      </c>
      <c r="BG36" s="42"/>
      <c r="BH36" s="42">
        <f t="shared" si="26"/>
        <v>0</v>
      </c>
      <c r="BI36" s="69"/>
      <c r="BJ36" s="43" t="s">
        <v>44</v>
      </c>
      <c r="BK36" s="34"/>
      <c r="BL36" s="34"/>
      <c r="BM36" s="34">
        <f t="shared" si="63"/>
        <v>0</v>
      </c>
      <c r="BN36" s="36" t="e">
        <f t="shared" si="64"/>
        <v>#DIV/0!</v>
      </c>
      <c r="BO36" s="31" t="e">
        <f t="shared" si="65"/>
        <v>#DIV/0!</v>
      </c>
      <c r="BP36" s="31" t="e">
        <f t="shared" si="27"/>
        <v>#DIV/0!</v>
      </c>
      <c r="BQ36" s="42"/>
      <c r="BR36" s="42">
        <f t="shared" si="28"/>
        <v>0</v>
      </c>
      <c r="BT36" s="43" t="s">
        <v>44</v>
      </c>
      <c r="BU36" s="34"/>
      <c r="BV36" s="34"/>
      <c r="BW36" s="34">
        <f t="shared" si="66"/>
        <v>0</v>
      </c>
      <c r="BX36" s="36" t="e">
        <f t="shared" si="67"/>
        <v>#DIV/0!</v>
      </c>
      <c r="BY36" s="31" t="e">
        <f t="shared" si="68"/>
        <v>#DIV/0!</v>
      </c>
      <c r="BZ36" s="31" t="e">
        <f t="shared" si="29"/>
        <v>#DIV/0!</v>
      </c>
      <c r="CA36" s="42"/>
      <c r="CB36" s="42">
        <f t="shared" si="30"/>
        <v>0</v>
      </c>
      <c r="CD36" s="43" t="s">
        <v>44</v>
      </c>
      <c r="CE36" s="34"/>
      <c r="CF36" s="34"/>
      <c r="CG36" s="34">
        <f t="shared" si="69"/>
        <v>0</v>
      </c>
      <c r="CH36" s="36" t="e">
        <f t="shared" si="70"/>
        <v>#DIV/0!</v>
      </c>
      <c r="CI36" s="31" t="e">
        <f t="shared" si="71"/>
        <v>#DIV/0!</v>
      </c>
      <c r="CJ36" s="31" t="e">
        <f t="shared" si="31"/>
        <v>#DIV/0!</v>
      </c>
      <c r="CK36" s="42"/>
      <c r="CL36" s="42">
        <f t="shared" si="32"/>
        <v>0</v>
      </c>
      <c r="CN36" s="43" t="s">
        <v>44</v>
      </c>
      <c r="CO36" s="34"/>
      <c r="CP36" s="34"/>
      <c r="CQ36" s="34">
        <f t="shared" si="72"/>
        <v>0</v>
      </c>
      <c r="CR36" s="36" t="e">
        <f t="shared" si="73"/>
        <v>#DIV/0!</v>
      </c>
      <c r="CS36" s="31" t="e">
        <f t="shared" si="74"/>
        <v>#DIV/0!</v>
      </c>
      <c r="CT36" s="31" t="e">
        <f t="shared" si="33"/>
        <v>#DIV/0!</v>
      </c>
      <c r="CU36" s="42"/>
      <c r="CV36" s="42">
        <f t="shared" si="34"/>
        <v>0</v>
      </c>
      <c r="CX36" s="43" t="s">
        <v>44</v>
      </c>
      <c r="CY36" s="34"/>
      <c r="CZ36" s="34"/>
      <c r="DA36" s="34">
        <f t="shared" si="75"/>
        <v>0</v>
      </c>
      <c r="DB36" s="36" t="e">
        <f t="shared" si="76"/>
        <v>#DIV/0!</v>
      </c>
      <c r="DC36" s="31" t="e">
        <f t="shared" si="77"/>
        <v>#DIV/0!</v>
      </c>
      <c r="DD36" s="31" t="e">
        <f t="shared" si="35"/>
        <v>#DIV/0!</v>
      </c>
      <c r="DE36" s="42"/>
      <c r="DF36" s="42">
        <f t="shared" si="36"/>
        <v>0</v>
      </c>
      <c r="DH36" s="43" t="s">
        <v>44</v>
      </c>
      <c r="DI36" s="34"/>
      <c r="DJ36" s="34"/>
      <c r="DK36" s="34">
        <f t="shared" si="78"/>
        <v>0</v>
      </c>
      <c r="DL36" s="36" t="e">
        <f t="shared" si="79"/>
        <v>#DIV/0!</v>
      </c>
      <c r="DM36" s="31" t="e">
        <f t="shared" si="80"/>
        <v>#DIV/0!</v>
      </c>
      <c r="DN36" s="31" t="e">
        <f t="shared" si="37"/>
        <v>#DIV/0!</v>
      </c>
      <c r="DO36" s="42"/>
      <c r="DP36" s="42">
        <f t="shared" si="38"/>
        <v>0</v>
      </c>
      <c r="DR36" s="43" t="s">
        <v>44</v>
      </c>
      <c r="DS36" s="34"/>
      <c r="DT36" s="34"/>
      <c r="DU36" s="34">
        <f t="shared" si="81"/>
        <v>0</v>
      </c>
      <c r="DV36" s="36" t="e">
        <f t="shared" si="82"/>
        <v>#DIV/0!</v>
      </c>
      <c r="DW36" s="31" t="e">
        <f t="shared" si="83"/>
        <v>#DIV/0!</v>
      </c>
      <c r="DX36" s="31" t="e">
        <f t="shared" si="39"/>
        <v>#DIV/0!</v>
      </c>
      <c r="DY36" s="42"/>
      <c r="DZ36" s="42">
        <f t="shared" si="40"/>
        <v>0</v>
      </c>
      <c r="EB36" s="43" t="s">
        <v>44</v>
      </c>
      <c r="EC36" s="34"/>
      <c r="ED36" s="34"/>
      <c r="EE36" s="34">
        <f t="shared" si="84"/>
        <v>0</v>
      </c>
      <c r="EF36" s="36" t="e">
        <f t="shared" si="85"/>
        <v>#DIV/0!</v>
      </c>
      <c r="EG36" s="31" t="e">
        <f t="shared" si="86"/>
        <v>#DIV/0!</v>
      </c>
      <c r="EH36" s="31" t="e">
        <f t="shared" si="41"/>
        <v>#DIV/0!</v>
      </c>
      <c r="EI36" s="42"/>
      <c r="EJ36" s="42">
        <f t="shared" si="42"/>
        <v>0</v>
      </c>
      <c r="EL36" s="43" t="s">
        <v>44</v>
      </c>
      <c r="EM36" s="34"/>
      <c r="EN36" s="34"/>
      <c r="EO36" s="34">
        <f t="shared" si="87"/>
        <v>0</v>
      </c>
      <c r="EP36" s="36" t="e">
        <f t="shared" si="88"/>
        <v>#DIV/0!</v>
      </c>
      <c r="EQ36" s="31" t="e">
        <f t="shared" si="89"/>
        <v>#DIV/0!</v>
      </c>
      <c r="ER36" s="31" t="e">
        <f t="shared" si="43"/>
        <v>#DIV/0!</v>
      </c>
      <c r="ES36" s="42"/>
      <c r="ET36" s="42">
        <f t="shared" si="44"/>
        <v>0</v>
      </c>
    </row>
    <row r="37" spans="2:150" x14ac:dyDescent="0.25">
      <c r="B37" s="43" t="s">
        <v>45</v>
      </c>
      <c r="C37" s="34"/>
      <c r="D37" s="34"/>
      <c r="E37" s="34">
        <f t="shared" si="45"/>
        <v>0</v>
      </c>
      <c r="F37" s="36" t="e">
        <f t="shared" si="46"/>
        <v>#DIV/0!</v>
      </c>
      <c r="G37" s="31" t="e">
        <f t="shared" si="47"/>
        <v>#DIV/0!</v>
      </c>
      <c r="H37" s="31" t="e">
        <f t="shared" si="15"/>
        <v>#DIV/0!</v>
      </c>
      <c r="I37" s="42"/>
      <c r="J37" s="42">
        <f t="shared" si="16"/>
        <v>0</v>
      </c>
      <c r="L37" s="43" t="s">
        <v>45</v>
      </c>
      <c r="M37" s="34"/>
      <c r="N37" s="34"/>
      <c r="O37" s="34">
        <f t="shared" si="48"/>
        <v>0</v>
      </c>
      <c r="P37" s="36" t="e">
        <f t="shared" si="49"/>
        <v>#DIV/0!</v>
      </c>
      <c r="Q37" s="31" t="e">
        <f t="shared" si="50"/>
        <v>#DIV/0!</v>
      </c>
      <c r="R37" s="31" t="e">
        <f t="shared" si="17"/>
        <v>#DIV/0!</v>
      </c>
      <c r="S37" s="42"/>
      <c r="T37" s="42">
        <f t="shared" si="18"/>
        <v>0</v>
      </c>
      <c r="V37" s="43" t="s">
        <v>45</v>
      </c>
      <c r="W37" s="34"/>
      <c r="X37" s="34"/>
      <c r="Y37" s="34">
        <f t="shared" si="51"/>
        <v>0</v>
      </c>
      <c r="Z37" s="36" t="e">
        <f t="shared" si="52"/>
        <v>#DIV/0!</v>
      </c>
      <c r="AA37" s="31" t="e">
        <f t="shared" si="53"/>
        <v>#DIV/0!</v>
      </c>
      <c r="AB37" s="31" t="e">
        <f t="shared" si="19"/>
        <v>#DIV/0!</v>
      </c>
      <c r="AC37" s="42"/>
      <c r="AD37" s="42">
        <f t="shared" si="20"/>
        <v>0</v>
      </c>
      <c r="AF37" s="43" t="s">
        <v>45</v>
      </c>
      <c r="AG37" s="34"/>
      <c r="AH37" s="34"/>
      <c r="AI37" s="34">
        <f t="shared" si="54"/>
        <v>0</v>
      </c>
      <c r="AJ37" s="36" t="e">
        <f t="shared" si="55"/>
        <v>#DIV/0!</v>
      </c>
      <c r="AK37" s="31" t="e">
        <f t="shared" si="56"/>
        <v>#DIV/0!</v>
      </c>
      <c r="AL37" s="31" t="e">
        <f t="shared" si="21"/>
        <v>#DIV/0!</v>
      </c>
      <c r="AM37" s="42"/>
      <c r="AN37" s="42">
        <f t="shared" si="22"/>
        <v>0</v>
      </c>
      <c r="AP37" s="43" t="s">
        <v>45</v>
      </c>
      <c r="AQ37" s="34"/>
      <c r="AR37" s="34"/>
      <c r="AS37" s="34">
        <f t="shared" si="57"/>
        <v>0</v>
      </c>
      <c r="AT37" s="36" t="e">
        <f t="shared" si="58"/>
        <v>#DIV/0!</v>
      </c>
      <c r="AU37" s="31" t="e">
        <f t="shared" si="59"/>
        <v>#DIV/0!</v>
      </c>
      <c r="AV37" s="31" t="e">
        <f t="shared" si="23"/>
        <v>#DIV/0!</v>
      </c>
      <c r="AW37" s="42"/>
      <c r="AX37" s="42">
        <f t="shared" si="24"/>
        <v>0</v>
      </c>
      <c r="AZ37" s="43" t="s">
        <v>45</v>
      </c>
      <c r="BA37" s="34"/>
      <c r="BB37" s="34"/>
      <c r="BC37" s="34">
        <f t="shared" si="60"/>
        <v>0</v>
      </c>
      <c r="BD37" s="36" t="e">
        <f t="shared" si="61"/>
        <v>#DIV/0!</v>
      </c>
      <c r="BE37" s="31" t="e">
        <f t="shared" si="62"/>
        <v>#DIV/0!</v>
      </c>
      <c r="BF37" s="31" t="e">
        <f t="shared" si="25"/>
        <v>#DIV/0!</v>
      </c>
      <c r="BG37" s="42"/>
      <c r="BH37" s="42">
        <f t="shared" si="26"/>
        <v>0</v>
      </c>
      <c r="BI37" s="69"/>
      <c r="BJ37" s="43" t="s">
        <v>45</v>
      </c>
      <c r="BK37" s="34"/>
      <c r="BL37" s="34"/>
      <c r="BM37" s="34">
        <f t="shared" si="63"/>
        <v>0</v>
      </c>
      <c r="BN37" s="36" t="e">
        <f t="shared" si="64"/>
        <v>#DIV/0!</v>
      </c>
      <c r="BO37" s="31" t="e">
        <f t="shared" si="65"/>
        <v>#DIV/0!</v>
      </c>
      <c r="BP37" s="31" t="e">
        <f t="shared" si="27"/>
        <v>#DIV/0!</v>
      </c>
      <c r="BQ37" s="42"/>
      <c r="BR37" s="42">
        <f t="shared" si="28"/>
        <v>0</v>
      </c>
      <c r="BT37" s="43" t="s">
        <v>45</v>
      </c>
      <c r="BU37" s="34"/>
      <c r="BV37" s="34"/>
      <c r="BW37" s="34">
        <f t="shared" si="66"/>
        <v>0</v>
      </c>
      <c r="BX37" s="36" t="e">
        <f t="shared" si="67"/>
        <v>#DIV/0!</v>
      </c>
      <c r="BY37" s="31" t="e">
        <f t="shared" si="68"/>
        <v>#DIV/0!</v>
      </c>
      <c r="BZ37" s="31" t="e">
        <f t="shared" si="29"/>
        <v>#DIV/0!</v>
      </c>
      <c r="CA37" s="42"/>
      <c r="CB37" s="42">
        <f t="shared" si="30"/>
        <v>0</v>
      </c>
      <c r="CD37" s="43" t="s">
        <v>45</v>
      </c>
      <c r="CE37" s="34"/>
      <c r="CF37" s="34"/>
      <c r="CG37" s="34">
        <f t="shared" si="69"/>
        <v>0</v>
      </c>
      <c r="CH37" s="36" t="e">
        <f t="shared" si="70"/>
        <v>#DIV/0!</v>
      </c>
      <c r="CI37" s="31" t="e">
        <f t="shared" si="71"/>
        <v>#DIV/0!</v>
      </c>
      <c r="CJ37" s="31" t="e">
        <f t="shared" si="31"/>
        <v>#DIV/0!</v>
      </c>
      <c r="CK37" s="42"/>
      <c r="CL37" s="42">
        <f t="shared" si="32"/>
        <v>0</v>
      </c>
      <c r="CN37" s="43" t="s">
        <v>45</v>
      </c>
      <c r="CO37" s="34"/>
      <c r="CP37" s="34"/>
      <c r="CQ37" s="34">
        <f t="shared" si="72"/>
        <v>0</v>
      </c>
      <c r="CR37" s="36" t="e">
        <f t="shared" si="73"/>
        <v>#DIV/0!</v>
      </c>
      <c r="CS37" s="31" t="e">
        <f t="shared" si="74"/>
        <v>#DIV/0!</v>
      </c>
      <c r="CT37" s="31" t="e">
        <f t="shared" si="33"/>
        <v>#DIV/0!</v>
      </c>
      <c r="CU37" s="42"/>
      <c r="CV37" s="42">
        <f t="shared" si="34"/>
        <v>0</v>
      </c>
      <c r="CX37" s="43" t="s">
        <v>45</v>
      </c>
      <c r="CY37" s="34"/>
      <c r="CZ37" s="34"/>
      <c r="DA37" s="34">
        <f t="shared" si="75"/>
        <v>0</v>
      </c>
      <c r="DB37" s="36" t="e">
        <f t="shared" si="76"/>
        <v>#DIV/0!</v>
      </c>
      <c r="DC37" s="31" t="e">
        <f t="shared" si="77"/>
        <v>#DIV/0!</v>
      </c>
      <c r="DD37" s="31" t="e">
        <f t="shared" si="35"/>
        <v>#DIV/0!</v>
      </c>
      <c r="DE37" s="42"/>
      <c r="DF37" s="42">
        <f t="shared" si="36"/>
        <v>0</v>
      </c>
      <c r="DH37" s="43" t="s">
        <v>45</v>
      </c>
      <c r="DI37" s="34"/>
      <c r="DJ37" s="34"/>
      <c r="DK37" s="34">
        <f t="shared" si="78"/>
        <v>0</v>
      </c>
      <c r="DL37" s="36" t="e">
        <f t="shared" si="79"/>
        <v>#DIV/0!</v>
      </c>
      <c r="DM37" s="31" t="e">
        <f t="shared" si="80"/>
        <v>#DIV/0!</v>
      </c>
      <c r="DN37" s="31" t="e">
        <f t="shared" si="37"/>
        <v>#DIV/0!</v>
      </c>
      <c r="DO37" s="42"/>
      <c r="DP37" s="42">
        <f t="shared" si="38"/>
        <v>0</v>
      </c>
      <c r="DR37" s="43" t="s">
        <v>45</v>
      </c>
      <c r="DS37" s="34"/>
      <c r="DT37" s="34"/>
      <c r="DU37" s="34">
        <f t="shared" si="81"/>
        <v>0</v>
      </c>
      <c r="DV37" s="36" t="e">
        <f t="shared" si="82"/>
        <v>#DIV/0!</v>
      </c>
      <c r="DW37" s="31" t="e">
        <f t="shared" si="83"/>
        <v>#DIV/0!</v>
      </c>
      <c r="DX37" s="31" t="e">
        <f t="shared" si="39"/>
        <v>#DIV/0!</v>
      </c>
      <c r="DY37" s="42"/>
      <c r="DZ37" s="42">
        <f t="shared" si="40"/>
        <v>0</v>
      </c>
      <c r="EB37" s="43" t="s">
        <v>45</v>
      </c>
      <c r="EC37" s="34"/>
      <c r="ED37" s="34"/>
      <c r="EE37" s="34">
        <f t="shared" si="84"/>
        <v>0</v>
      </c>
      <c r="EF37" s="36" t="e">
        <f t="shared" si="85"/>
        <v>#DIV/0!</v>
      </c>
      <c r="EG37" s="31" t="e">
        <f t="shared" si="86"/>
        <v>#DIV/0!</v>
      </c>
      <c r="EH37" s="31" t="e">
        <f t="shared" si="41"/>
        <v>#DIV/0!</v>
      </c>
      <c r="EI37" s="42"/>
      <c r="EJ37" s="42">
        <f t="shared" si="42"/>
        <v>0</v>
      </c>
      <c r="EL37" s="43" t="s">
        <v>45</v>
      </c>
      <c r="EM37" s="34"/>
      <c r="EN37" s="34"/>
      <c r="EO37" s="34">
        <f t="shared" si="87"/>
        <v>0</v>
      </c>
      <c r="EP37" s="36" t="e">
        <f t="shared" si="88"/>
        <v>#DIV/0!</v>
      </c>
      <c r="EQ37" s="31" t="e">
        <f t="shared" si="89"/>
        <v>#DIV/0!</v>
      </c>
      <c r="ER37" s="31" t="e">
        <f t="shared" si="43"/>
        <v>#DIV/0!</v>
      </c>
      <c r="ES37" s="42"/>
      <c r="ET37" s="42">
        <f t="shared" si="44"/>
        <v>0</v>
      </c>
    </row>
    <row r="38" spans="2:150" x14ac:dyDescent="0.25">
      <c r="B38" s="43" t="s">
        <v>46</v>
      </c>
      <c r="C38" s="34"/>
      <c r="D38" s="34"/>
      <c r="E38" s="34">
        <f t="shared" si="45"/>
        <v>0</v>
      </c>
      <c r="F38" s="36" t="e">
        <f t="shared" si="46"/>
        <v>#DIV/0!</v>
      </c>
      <c r="G38" s="31" t="e">
        <f t="shared" si="47"/>
        <v>#DIV/0!</v>
      </c>
      <c r="H38" s="31" t="e">
        <f t="shared" si="15"/>
        <v>#DIV/0!</v>
      </c>
      <c r="I38" s="42"/>
      <c r="J38" s="42">
        <f t="shared" si="16"/>
        <v>0</v>
      </c>
      <c r="L38" s="43" t="s">
        <v>46</v>
      </c>
      <c r="M38" s="34"/>
      <c r="N38" s="34"/>
      <c r="O38" s="34">
        <f t="shared" si="48"/>
        <v>0</v>
      </c>
      <c r="P38" s="36" t="e">
        <f t="shared" si="49"/>
        <v>#DIV/0!</v>
      </c>
      <c r="Q38" s="31" t="e">
        <f t="shared" si="50"/>
        <v>#DIV/0!</v>
      </c>
      <c r="R38" s="31" t="e">
        <f t="shared" si="17"/>
        <v>#DIV/0!</v>
      </c>
      <c r="S38" s="42"/>
      <c r="T38" s="42">
        <f t="shared" si="18"/>
        <v>0</v>
      </c>
      <c r="V38" s="43" t="s">
        <v>46</v>
      </c>
      <c r="W38" s="34"/>
      <c r="X38" s="34"/>
      <c r="Y38" s="34">
        <f t="shared" si="51"/>
        <v>0</v>
      </c>
      <c r="Z38" s="36" t="e">
        <f t="shared" si="52"/>
        <v>#DIV/0!</v>
      </c>
      <c r="AA38" s="31" t="e">
        <f t="shared" si="53"/>
        <v>#DIV/0!</v>
      </c>
      <c r="AB38" s="31" t="e">
        <f t="shared" si="19"/>
        <v>#DIV/0!</v>
      </c>
      <c r="AC38" s="42"/>
      <c r="AD38" s="42">
        <f t="shared" si="20"/>
        <v>0</v>
      </c>
      <c r="AF38" s="43" t="s">
        <v>46</v>
      </c>
      <c r="AG38" s="34"/>
      <c r="AH38" s="34"/>
      <c r="AI38" s="34">
        <f t="shared" si="54"/>
        <v>0</v>
      </c>
      <c r="AJ38" s="36" t="e">
        <f t="shared" si="55"/>
        <v>#DIV/0!</v>
      </c>
      <c r="AK38" s="31" t="e">
        <f t="shared" si="56"/>
        <v>#DIV/0!</v>
      </c>
      <c r="AL38" s="31" t="e">
        <f t="shared" si="21"/>
        <v>#DIV/0!</v>
      </c>
      <c r="AM38" s="42"/>
      <c r="AN38" s="42">
        <f t="shared" si="22"/>
        <v>0</v>
      </c>
      <c r="AP38" s="43" t="s">
        <v>46</v>
      </c>
      <c r="AQ38" s="34"/>
      <c r="AR38" s="34"/>
      <c r="AS38" s="34">
        <f t="shared" si="57"/>
        <v>0</v>
      </c>
      <c r="AT38" s="36" t="e">
        <f t="shared" si="58"/>
        <v>#DIV/0!</v>
      </c>
      <c r="AU38" s="31" t="e">
        <f t="shared" si="59"/>
        <v>#DIV/0!</v>
      </c>
      <c r="AV38" s="31" t="e">
        <f t="shared" si="23"/>
        <v>#DIV/0!</v>
      </c>
      <c r="AW38" s="42"/>
      <c r="AX38" s="42">
        <f t="shared" si="24"/>
        <v>0</v>
      </c>
      <c r="AZ38" s="43" t="s">
        <v>46</v>
      </c>
      <c r="BA38" s="34"/>
      <c r="BB38" s="34"/>
      <c r="BC38" s="34">
        <f t="shared" si="60"/>
        <v>0</v>
      </c>
      <c r="BD38" s="36" t="e">
        <f t="shared" si="61"/>
        <v>#DIV/0!</v>
      </c>
      <c r="BE38" s="31" t="e">
        <f t="shared" si="62"/>
        <v>#DIV/0!</v>
      </c>
      <c r="BF38" s="31" t="e">
        <f t="shared" si="25"/>
        <v>#DIV/0!</v>
      </c>
      <c r="BG38" s="42"/>
      <c r="BH38" s="42">
        <f t="shared" si="26"/>
        <v>0</v>
      </c>
      <c r="BI38" s="69"/>
      <c r="BJ38" s="43" t="s">
        <v>46</v>
      </c>
      <c r="BK38" s="34"/>
      <c r="BL38" s="34"/>
      <c r="BM38" s="34">
        <f t="shared" si="63"/>
        <v>0</v>
      </c>
      <c r="BN38" s="36" t="e">
        <f t="shared" si="64"/>
        <v>#DIV/0!</v>
      </c>
      <c r="BO38" s="31" t="e">
        <f t="shared" si="65"/>
        <v>#DIV/0!</v>
      </c>
      <c r="BP38" s="31" t="e">
        <f t="shared" si="27"/>
        <v>#DIV/0!</v>
      </c>
      <c r="BQ38" s="42"/>
      <c r="BR38" s="42">
        <f t="shared" si="28"/>
        <v>0</v>
      </c>
      <c r="BT38" s="43" t="s">
        <v>46</v>
      </c>
      <c r="BU38" s="34"/>
      <c r="BV38" s="34"/>
      <c r="BW38" s="34">
        <f t="shared" si="66"/>
        <v>0</v>
      </c>
      <c r="BX38" s="36" t="e">
        <f t="shared" si="67"/>
        <v>#DIV/0!</v>
      </c>
      <c r="BY38" s="31" t="e">
        <f t="shared" si="68"/>
        <v>#DIV/0!</v>
      </c>
      <c r="BZ38" s="31" t="e">
        <f t="shared" si="29"/>
        <v>#DIV/0!</v>
      </c>
      <c r="CA38" s="42"/>
      <c r="CB38" s="42">
        <f t="shared" si="30"/>
        <v>0</v>
      </c>
      <c r="CD38" s="43" t="s">
        <v>46</v>
      </c>
      <c r="CE38" s="34"/>
      <c r="CF38" s="34"/>
      <c r="CG38" s="34">
        <f t="shared" si="69"/>
        <v>0</v>
      </c>
      <c r="CH38" s="36" t="e">
        <f t="shared" si="70"/>
        <v>#DIV/0!</v>
      </c>
      <c r="CI38" s="31" t="e">
        <f t="shared" si="71"/>
        <v>#DIV/0!</v>
      </c>
      <c r="CJ38" s="31" t="e">
        <f t="shared" si="31"/>
        <v>#DIV/0!</v>
      </c>
      <c r="CK38" s="42"/>
      <c r="CL38" s="42">
        <f t="shared" si="32"/>
        <v>0</v>
      </c>
      <c r="CN38" s="43" t="s">
        <v>46</v>
      </c>
      <c r="CO38" s="34"/>
      <c r="CP38" s="34"/>
      <c r="CQ38" s="34">
        <f t="shared" si="72"/>
        <v>0</v>
      </c>
      <c r="CR38" s="36" t="e">
        <f t="shared" si="73"/>
        <v>#DIV/0!</v>
      </c>
      <c r="CS38" s="31" t="e">
        <f t="shared" si="74"/>
        <v>#DIV/0!</v>
      </c>
      <c r="CT38" s="31" t="e">
        <f t="shared" si="33"/>
        <v>#DIV/0!</v>
      </c>
      <c r="CU38" s="42"/>
      <c r="CV38" s="42">
        <f t="shared" si="34"/>
        <v>0</v>
      </c>
      <c r="CX38" s="43" t="s">
        <v>46</v>
      </c>
      <c r="CY38" s="34"/>
      <c r="CZ38" s="34"/>
      <c r="DA38" s="34">
        <f t="shared" si="75"/>
        <v>0</v>
      </c>
      <c r="DB38" s="36" t="e">
        <f t="shared" si="76"/>
        <v>#DIV/0!</v>
      </c>
      <c r="DC38" s="31" t="e">
        <f t="shared" si="77"/>
        <v>#DIV/0!</v>
      </c>
      <c r="DD38" s="31" t="e">
        <f t="shared" si="35"/>
        <v>#DIV/0!</v>
      </c>
      <c r="DE38" s="42"/>
      <c r="DF38" s="42">
        <f t="shared" si="36"/>
        <v>0</v>
      </c>
      <c r="DH38" s="43" t="s">
        <v>46</v>
      </c>
      <c r="DI38" s="34"/>
      <c r="DJ38" s="34"/>
      <c r="DK38" s="34">
        <f t="shared" si="78"/>
        <v>0</v>
      </c>
      <c r="DL38" s="36" t="e">
        <f t="shared" si="79"/>
        <v>#DIV/0!</v>
      </c>
      <c r="DM38" s="31" t="e">
        <f t="shared" si="80"/>
        <v>#DIV/0!</v>
      </c>
      <c r="DN38" s="31" t="e">
        <f t="shared" si="37"/>
        <v>#DIV/0!</v>
      </c>
      <c r="DO38" s="42"/>
      <c r="DP38" s="42">
        <f t="shared" si="38"/>
        <v>0</v>
      </c>
      <c r="DR38" s="43" t="s">
        <v>46</v>
      </c>
      <c r="DS38" s="34"/>
      <c r="DT38" s="34"/>
      <c r="DU38" s="34">
        <f t="shared" si="81"/>
        <v>0</v>
      </c>
      <c r="DV38" s="36" t="e">
        <f t="shared" si="82"/>
        <v>#DIV/0!</v>
      </c>
      <c r="DW38" s="31" t="e">
        <f t="shared" si="83"/>
        <v>#DIV/0!</v>
      </c>
      <c r="DX38" s="31" t="e">
        <f t="shared" si="39"/>
        <v>#DIV/0!</v>
      </c>
      <c r="DY38" s="42"/>
      <c r="DZ38" s="42">
        <f t="shared" si="40"/>
        <v>0</v>
      </c>
      <c r="EB38" s="43" t="s">
        <v>46</v>
      </c>
      <c r="EC38" s="34"/>
      <c r="ED38" s="34"/>
      <c r="EE38" s="34">
        <f t="shared" si="84"/>
        <v>0</v>
      </c>
      <c r="EF38" s="36" t="e">
        <f t="shared" si="85"/>
        <v>#DIV/0!</v>
      </c>
      <c r="EG38" s="31" t="e">
        <f t="shared" si="86"/>
        <v>#DIV/0!</v>
      </c>
      <c r="EH38" s="31" t="e">
        <f t="shared" si="41"/>
        <v>#DIV/0!</v>
      </c>
      <c r="EI38" s="42"/>
      <c r="EJ38" s="42">
        <f t="shared" si="42"/>
        <v>0</v>
      </c>
      <c r="EL38" s="43" t="s">
        <v>46</v>
      </c>
      <c r="EM38" s="34"/>
      <c r="EN38" s="34"/>
      <c r="EO38" s="34">
        <f t="shared" si="87"/>
        <v>0</v>
      </c>
      <c r="EP38" s="36" t="e">
        <f t="shared" si="88"/>
        <v>#DIV/0!</v>
      </c>
      <c r="EQ38" s="31" t="e">
        <f t="shared" si="89"/>
        <v>#DIV/0!</v>
      </c>
      <c r="ER38" s="31" t="e">
        <f t="shared" si="43"/>
        <v>#DIV/0!</v>
      </c>
      <c r="ES38" s="42"/>
      <c r="ET38" s="42">
        <f t="shared" si="44"/>
        <v>0</v>
      </c>
    </row>
    <row r="39" spans="2:150" x14ac:dyDescent="0.25">
      <c r="B39" s="43" t="s">
        <v>47</v>
      </c>
      <c r="C39" s="34"/>
      <c r="D39" s="34"/>
      <c r="E39" s="34">
        <f t="shared" si="45"/>
        <v>0</v>
      </c>
      <c r="F39" s="36" t="e">
        <f t="shared" si="46"/>
        <v>#DIV/0!</v>
      </c>
      <c r="G39" s="31" t="e">
        <f t="shared" si="47"/>
        <v>#DIV/0!</v>
      </c>
      <c r="H39" s="31" t="e">
        <f t="shared" si="15"/>
        <v>#DIV/0!</v>
      </c>
      <c r="I39" s="42"/>
      <c r="J39" s="42">
        <f t="shared" si="16"/>
        <v>0</v>
      </c>
      <c r="L39" s="43" t="s">
        <v>47</v>
      </c>
      <c r="M39" s="34"/>
      <c r="N39" s="34"/>
      <c r="O39" s="34">
        <f t="shared" si="48"/>
        <v>0</v>
      </c>
      <c r="P39" s="36" t="e">
        <f t="shared" si="49"/>
        <v>#DIV/0!</v>
      </c>
      <c r="Q39" s="31" t="e">
        <f t="shared" si="50"/>
        <v>#DIV/0!</v>
      </c>
      <c r="R39" s="31" t="e">
        <f t="shared" si="17"/>
        <v>#DIV/0!</v>
      </c>
      <c r="S39" s="42"/>
      <c r="T39" s="42">
        <f t="shared" si="18"/>
        <v>0</v>
      </c>
      <c r="V39" s="43" t="s">
        <v>47</v>
      </c>
      <c r="W39" s="34"/>
      <c r="X39" s="34"/>
      <c r="Y39" s="34">
        <f t="shared" si="51"/>
        <v>0</v>
      </c>
      <c r="Z39" s="36" t="e">
        <f t="shared" si="52"/>
        <v>#DIV/0!</v>
      </c>
      <c r="AA39" s="31" t="e">
        <f t="shared" si="53"/>
        <v>#DIV/0!</v>
      </c>
      <c r="AB39" s="31" t="e">
        <f t="shared" si="19"/>
        <v>#DIV/0!</v>
      </c>
      <c r="AC39" s="42"/>
      <c r="AD39" s="42">
        <f t="shared" si="20"/>
        <v>0</v>
      </c>
      <c r="AF39" s="43" t="s">
        <v>47</v>
      </c>
      <c r="AG39" s="34"/>
      <c r="AH39" s="34"/>
      <c r="AI39" s="34">
        <f t="shared" si="54"/>
        <v>0</v>
      </c>
      <c r="AJ39" s="36" t="e">
        <f t="shared" si="55"/>
        <v>#DIV/0!</v>
      </c>
      <c r="AK39" s="31" t="e">
        <f t="shared" si="56"/>
        <v>#DIV/0!</v>
      </c>
      <c r="AL39" s="31" t="e">
        <f t="shared" si="21"/>
        <v>#DIV/0!</v>
      </c>
      <c r="AM39" s="42"/>
      <c r="AN39" s="42">
        <f t="shared" si="22"/>
        <v>0</v>
      </c>
      <c r="AP39" s="43" t="s">
        <v>47</v>
      </c>
      <c r="AQ39" s="34"/>
      <c r="AR39" s="34"/>
      <c r="AS39" s="34">
        <f t="shared" si="57"/>
        <v>0</v>
      </c>
      <c r="AT39" s="36" t="e">
        <f t="shared" si="58"/>
        <v>#DIV/0!</v>
      </c>
      <c r="AU39" s="31" t="e">
        <f t="shared" si="59"/>
        <v>#DIV/0!</v>
      </c>
      <c r="AV39" s="31" t="e">
        <f t="shared" si="23"/>
        <v>#DIV/0!</v>
      </c>
      <c r="AW39" s="42"/>
      <c r="AX39" s="42">
        <f t="shared" si="24"/>
        <v>0</v>
      </c>
      <c r="AZ39" s="43" t="s">
        <v>47</v>
      </c>
      <c r="BA39" s="34"/>
      <c r="BB39" s="34"/>
      <c r="BC39" s="34">
        <f t="shared" si="60"/>
        <v>0</v>
      </c>
      <c r="BD39" s="36" t="e">
        <f t="shared" si="61"/>
        <v>#DIV/0!</v>
      </c>
      <c r="BE39" s="31" t="e">
        <f t="shared" si="62"/>
        <v>#DIV/0!</v>
      </c>
      <c r="BF39" s="31" t="e">
        <f t="shared" si="25"/>
        <v>#DIV/0!</v>
      </c>
      <c r="BG39" s="42"/>
      <c r="BH39" s="42">
        <f t="shared" si="26"/>
        <v>0</v>
      </c>
      <c r="BI39" s="69"/>
      <c r="BJ39" s="43" t="s">
        <v>47</v>
      </c>
      <c r="BK39" s="34"/>
      <c r="BL39" s="34"/>
      <c r="BM39" s="34">
        <f t="shared" si="63"/>
        <v>0</v>
      </c>
      <c r="BN39" s="36" t="e">
        <f t="shared" si="64"/>
        <v>#DIV/0!</v>
      </c>
      <c r="BO39" s="31" t="e">
        <f t="shared" si="65"/>
        <v>#DIV/0!</v>
      </c>
      <c r="BP39" s="31" t="e">
        <f t="shared" si="27"/>
        <v>#DIV/0!</v>
      </c>
      <c r="BQ39" s="42"/>
      <c r="BR39" s="42">
        <f t="shared" si="28"/>
        <v>0</v>
      </c>
      <c r="BT39" s="43" t="s">
        <v>47</v>
      </c>
      <c r="BU39" s="34"/>
      <c r="BV39" s="34"/>
      <c r="BW39" s="34">
        <f t="shared" si="66"/>
        <v>0</v>
      </c>
      <c r="BX39" s="36" t="e">
        <f t="shared" si="67"/>
        <v>#DIV/0!</v>
      </c>
      <c r="BY39" s="31" t="e">
        <f t="shared" si="68"/>
        <v>#DIV/0!</v>
      </c>
      <c r="BZ39" s="31" t="e">
        <f t="shared" si="29"/>
        <v>#DIV/0!</v>
      </c>
      <c r="CA39" s="42"/>
      <c r="CB39" s="42">
        <f t="shared" si="30"/>
        <v>0</v>
      </c>
      <c r="CD39" s="43" t="s">
        <v>47</v>
      </c>
      <c r="CE39" s="34"/>
      <c r="CF39" s="34"/>
      <c r="CG39" s="34">
        <f t="shared" si="69"/>
        <v>0</v>
      </c>
      <c r="CH39" s="36" t="e">
        <f t="shared" si="70"/>
        <v>#DIV/0!</v>
      </c>
      <c r="CI39" s="31" t="e">
        <f t="shared" si="71"/>
        <v>#DIV/0!</v>
      </c>
      <c r="CJ39" s="31" t="e">
        <f t="shared" si="31"/>
        <v>#DIV/0!</v>
      </c>
      <c r="CK39" s="42"/>
      <c r="CL39" s="42">
        <f t="shared" si="32"/>
        <v>0</v>
      </c>
      <c r="CN39" s="43" t="s">
        <v>47</v>
      </c>
      <c r="CO39" s="34"/>
      <c r="CP39" s="34"/>
      <c r="CQ39" s="34">
        <f t="shared" si="72"/>
        <v>0</v>
      </c>
      <c r="CR39" s="36" t="e">
        <f t="shared" si="73"/>
        <v>#DIV/0!</v>
      </c>
      <c r="CS39" s="31" t="e">
        <f t="shared" si="74"/>
        <v>#DIV/0!</v>
      </c>
      <c r="CT39" s="31" t="e">
        <f t="shared" si="33"/>
        <v>#DIV/0!</v>
      </c>
      <c r="CU39" s="42"/>
      <c r="CV39" s="42">
        <f t="shared" si="34"/>
        <v>0</v>
      </c>
      <c r="CX39" s="43" t="s">
        <v>47</v>
      </c>
      <c r="CY39" s="34"/>
      <c r="CZ39" s="34"/>
      <c r="DA39" s="34">
        <f t="shared" si="75"/>
        <v>0</v>
      </c>
      <c r="DB39" s="36" t="e">
        <f t="shared" si="76"/>
        <v>#DIV/0!</v>
      </c>
      <c r="DC39" s="31" t="e">
        <f t="shared" si="77"/>
        <v>#DIV/0!</v>
      </c>
      <c r="DD39" s="31" t="e">
        <f t="shared" si="35"/>
        <v>#DIV/0!</v>
      </c>
      <c r="DE39" s="42"/>
      <c r="DF39" s="42">
        <f t="shared" si="36"/>
        <v>0</v>
      </c>
      <c r="DH39" s="43" t="s">
        <v>47</v>
      </c>
      <c r="DI39" s="34"/>
      <c r="DJ39" s="34"/>
      <c r="DK39" s="34">
        <f t="shared" si="78"/>
        <v>0</v>
      </c>
      <c r="DL39" s="36" t="e">
        <f t="shared" si="79"/>
        <v>#DIV/0!</v>
      </c>
      <c r="DM39" s="31" t="e">
        <f t="shared" si="80"/>
        <v>#DIV/0!</v>
      </c>
      <c r="DN39" s="31" t="e">
        <f t="shared" si="37"/>
        <v>#DIV/0!</v>
      </c>
      <c r="DO39" s="42"/>
      <c r="DP39" s="42">
        <f t="shared" si="38"/>
        <v>0</v>
      </c>
      <c r="DR39" s="43" t="s">
        <v>47</v>
      </c>
      <c r="DS39" s="34"/>
      <c r="DT39" s="34"/>
      <c r="DU39" s="34">
        <f t="shared" si="81"/>
        <v>0</v>
      </c>
      <c r="DV39" s="36" t="e">
        <f t="shared" si="82"/>
        <v>#DIV/0!</v>
      </c>
      <c r="DW39" s="31" t="e">
        <f t="shared" si="83"/>
        <v>#DIV/0!</v>
      </c>
      <c r="DX39" s="31" t="e">
        <f t="shared" si="39"/>
        <v>#DIV/0!</v>
      </c>
      <c r="DY39" s="42"/>
      <c r="DZ39" s="42">
        <f t="shared" si="40"/>
        <v>0</v>
      </c>
      <c r="EB39" s="43" t="s">
        <v>47</v>
      </c>
      <c r="EC39" s="34"/>
      <c r="ED39" s="34"/>
      <c r="EE39" s="34">
        <f t="shared" si="84"/>
        <v>0</v>
      </c>
      <c r="EF39" s="36" t="e">
        <f t="shared" si="85"/>
        <v>#DIV/0!</v>
      </c>
      <c r="EG39" s="31" t="e">
        <f t="shared" si="86"/>
        <v>#DIV/0!</v>
      </c>
      <c r="EH39" s="31" t="e">
        <f t="shared" si="41"/>
        <v>#DIV/0!</v>
      </c>
      <c r="EI39" s="42"/>
      <c r="EJ39" s="42">
        <f t="shared" si="42"/>
        <v>0</v>
      </c>
      <c r="EL39" s="43" t="s">
        <v>47</v>
      </c>
      <c r="EM39" s="34"/>
      <c r="EN39" s="34"/>
      <c r="EO39" s="34">
        <f t="shared" si="87"/>
        <v>0</v>
      </c>
      <c r="EP39" s="36" t="e">
        <f t="shared" si="88"/>
        <v>#DIV/0!</v>
      </c>
      <c r="EQ39" s="31" t="e">
        <f t="shared" si="89"/>
        <v>#DIV/0!</v>
      </c>
      <c r="ER39" s="31" t="e">
        <f t="shared" si="43"/>
        <v>#DIV/0!</v>
      </c>
      <c r="ES39" s="42"/>
      <c r="ET39" s="42">
        <f t="shared" si="44"/>
        <v>0</v>
      </c>
    </row>
    <row r="40" spans="2:150" x14ac:dyDescent="0.25">
      <c r="B40" s="43" t="s">
        <v>48</v>
      </c>
      <c r="C40" s="34"/>
      <c r="D40" s="34"/>
      <c r="E40" s="34">
        <f t="shared" si="45"/>
        <v>0</v>
      </c>
      <c r="F40" s="36" t="e">
        <f t="shared" si="46"/>
        <v>#DIV/0!</v>
      </c>
      <c r="G40" s="31" t="e">
        <f t="shared" si="47"/>
        <v>#DIV/0!</v>
      </c>
      <c r="H40" s="31" t="e">
        <f t="shared" si="15"/>
        <v>#DIV/0!</v>
      </c>
      <c r="I40" s="42"/>
      <c r="J40" s="42">
        <f t="shared" si="16"/>
        <v>0</v>
      </c>
      <c r="L40" s="43" t="s">
        <v>48</v>
      </c>
      <c r="M40" s="34"/>
      <c r="N40" s="34"/>
      <c r="O40" s="34">
        <f t="shared" si="48"/>
        <v>0</v>
      </c>
      <c r="P40" s="36" t="e">
        <f t="shared" si="49"/>
        <v>#DIV/0!</v>
      </c>
      <c r="Q40" s="31" t="e">
        <f t="shared" si="50"/>
        <v>#DIV/0!</v>
      </c>
      <c r="R40" s="31" t="e">
        <f t="shared" si="17"/>
        <v>#DIV/0!</v>
      </c>
      <c r="S40" s="42"/>
      <c r="T40" s="42">
        <f t="shared" si="18"/>
        <v>0</v>
      </c>
      <c r="V40" s="43" t="s">
        <v>48</v>
      </c>
      <c r="W40" s="34"/>
      <c r="X40" s="34"/>
      <c r="Y40" s="34">
        <f t="shared" si="51"/>
        <v>0</v>
      </c>
      <c r="Z40" s="36" t="e">
        <f t="shared" si="52"/>
        <v>#DIV/0!</v>
      </c>
      <c r="AA40" s="31" t="e">
        <f t="shared" si="53"/>
        <v>#DIV/0!</v>
      </c>
      <c r="AB40" s="31" t="e">
        <f t="shared" si="19"/>
        <v>#DIV/0!</v>
      </c>
      <c r="AC40" s="42"/>
      <c r="AD40" s="42">
        <f t="shared" si="20"/>
        <v>0</v>
      </c>
      <c r="AF40" s="43" t="s">
        <v>48</v>
      </c>
      <c r="AG40" s="34"/>
      <c r="AH40" s="34"/>
      <c r="AI40" s="34">
        <f t="shared" si="54"/>
        <v>0</v>
      </c>
      <c r="AJ40" s="36" t="e">
        <f t="shared" si="55"/>
        <v>#DIV/0!</v>
      </c>
      <c r="AK40" s="31" t="e">
        <f t="shared" si="56"/>
        <v>#DIV/0!</v>
      </c>
      <c r="AL40" s="31" t="e">
        <f t="shared" si="21"/>
        <v>#DIV/0!</v>
      </c>
      <c r="AM40" s="42"/>
      <c r="AN40" s="42">
        <f t="shared" si="22"/>
        <v>0</v>
      </c>
      <c r="AP40" s="43" t="s">
        <v>48</v>
      </c>
      <c r="AQ40" s="34"/>
      <c r="AR40" s="34"/>
      <c r="AS40" s="34">
        <f t="shared" si="57"/>
        <v>0</v>
      </c>
      <c r="AT40" s="36" t="e">
        <f t="shared" si="58"/>
        <v>#DIV/0!</v>
      </c>
      <c r="AU40" s="31" t="e">
        <f t="shared" si="59"/>
        <v>#DIV/0!</v>
      </c>
      <c r="AV40" s="31" t="e">
        <f t="shared" si="23"/>
        <v>#DIV/0!</v>
      </c>
      <c r="AW40" s="42"/>
      <c r="AX40" s="42">
        <f t="shared" si="24"/>
        <v>0</v>
      </c>
      <c r="AZ40" s="43" t="s">
        <v>48</v>
      </c>
      <c r="BA40" s="34"/>
      <c r="BB40" s="34"/>
      <c r="BC40" s="34">
        <f t="shared" si="60"/>
        <v>0</v>
      </c>
      <c r="BD40" s="36" t="e">
        <f t="shared" si="61"/>
        <v>#DIV/0!</v>
      </c>
      <c r="BE40" s="31" t="e">
        <f t="shared" si="62"/>
        <v>#DIV/0!</v>
      </c>
      <c r="BF40" s="31" t="e">
        <f t="shared" si="25"/>
        <v>#DIV/0!</v>
      </c>
      <c r="BG40" s="42"/>
      <c r="BH40" s="42">
        <f t="shared" si="26"/>
        <v>0</v>
      </c>
      <c r="BI40" s="69"/>
      <c r="BJ40" s="43" t="s">
        <v>48</v>
      </c>
      <c r="BK40" s="34"/>
      <c r="BL40" s="34"/>
      <c r="BM40" s="34">
        <f t="shared" si="63"/>
        <v>0</v>
      </c>
      <c r="BN40" s="36" t="e">
        <f t="shared" si="64"/>
        <v>#DIV/0!</v>
      </c>
      <c r="BO40" s="31" t="e">
        <f t="shared" si="65"/>
        <v>#DIV/0!</v>
      </c>
      <c r="BP40" s="31" t="e">
        <f t="shared" si="27"/>
        <v>#DIV/0!</v>
      </c>
      <c r="BQ40" s="42"/>
      <c r="BR40" s="42">
        <f t="shared" si="28"/>
        <v>0</v>
      </c>
      <c r="BT40" s="43" t="s">
        <v>48</v>
      </c>
      <c r="BU40" s="34"/>
      <c r="BV40" s="34"/>
      <c r="BW40" s="34">
        <f t="shared" si="66"/>
        <v>0</v>
      </c>
      <c r="BX40" s="36" t="e">
        <f t="shared" si="67"/>
        <v>#DIV/0!</v>
      </c>
      <c r="BY40" s="31" t="e">
        <f t="shared" si="68"/>
        <v>#DIV/0!</v>
      </c>
      <c r="BZ40" s="31" t="e">
        <f t="shared" si="29"/>
        <v>#DIV/0!</v>
      </c>
      <c r="CA40" s="42"/>
      <c r="CB40" s="42">
        <f t="shared" si="30"/>
        <v>0</v>
      </c>
      <c r="CD40" s="43" t="s">
        <v>48</v>
      </c>
      <c r="CE40" s="34"/>
      <c r="CF40" s="34"/>
      <c r="CG40" s="34">
        <f t="shared" si="69"/>
        <v>0</v>
      </c>
      <c r="CH40" s="36" t="e">
        <f t="shared" si="70"/>
        <v>#DIV/0!</v>
      </c>
      <c r="CI40" s="31" t="e">
        <f t="shared" si="71"/>
        <v>#DIV/0!</v>
      </c>
      <c r="CJ40" s="31" t="e">
        <f t="shared" si="31"/>
        <v>#DIV/0!</v>
      </c>
      <c r="CK40" s="42"/>
      <c r="CL40" s="42">
        <f t="shared" si="32"/>
        <v>0</v>
      </c>
      <c r="CN40" s="43" t="s">
        <v>48</v>
      </c>
      <c r="CO40" s="34"/>
      <c r="CP40" s="34"/>
      <c r="CQ40" s="34">
        <f t="shared" si="72"/>
        <v>0</v>
      </c>
      <c r="CR40" s="36" t="e">
        <f t="shared" si="73"/>
        <v>#DIV/0!</v>
      </c>
      <c r="CS40" s="31" t="e">
        <f t="shared" si="74"/>
        <v>#DIV/0!</v>
      </c>
      <c r="CT40" s="31" t="e">
        <f t="shared" si="33"/>
        <v>#DIV/0!</v>
      </c>
      <c r="CU40" s="42"/>
      <c r="CV40" s="42">
        <f t="shared" si="34"/>
        <v>0</v>
      </c>
      <c r="CX40" s="43" t="s">
        <v>48</v>
      </c>
      <c r="CY40" s="34"/>
      <c r="CZ40" s="34"/>
      <c r="DA40" s="34">
        <f t="shared" si="75"/>
        <v>0</v>
      </c>
      <c r="DB40" s="36" t="e">
        <f t="shared" si="76"/>
        <v>#DIV/0!</v>
      </c>
      <c r="DC40" s="31" t="e">
        <f t="shared" si="77"/>
        <v>#DIV/0!</v>
      </c>
      <c r="DD40" s="31" t="e">
        <f t="shared" si="35"/>
        <v>#DIV/0!</v>
      </c>
      <c r="DE40" s="42"/>
      <c r="DF40" s="42">
        <f t="shared" si="36"/>
        <v>0</v>
      </c>
      <c r="DH40" s="43" t="s">
        <v>48</v>
      </c>
      <c r="DI40" s="34"/>
      <c r="DJ40" s="34"/>
      <c r="DK40" s="34">
        <f t="shared" si="78"/>
        <v>0</v>
      </c>
      <c r="DL40" s="36" t="e">
        <f t="shared" si="79"/>
        <v>#DIV/0!</v>
      </c>
      <c r="DM40" s="31" t="e">
        <f t="shared" si="80"/>
        <v>#DIV/0!</v>
      </c>
      <c r="DN40" s="31" t="e">
        <f t="shared" si="37"/>
        <v>#DIV/0!</v>
      </c>
      <c r="DO40" s="42"/>
      <c r="DP40" s="42">
        <f t="shared" si="38"/>
        <v>0</v>
      </c>
      <c r="DR40" s="43" t="s">
        <v>48</v>
      </c>
      <c r="DS40" s="34"/>
      <c r="DT40" s="34"/>
      <c r="DU40" s="34">
        <f t="shared" si="81"/>
        <v>0</v>
      </c>
      <c r="DV40" s="36" t="e">
        <f t="shared" si="82"/>
        <v>#DIV/0!</v>
      </c>
      <c r="DW40" s="31" t="e">
        <f t="shared" si="83"/>
        <v>#DIV/0!</v>
      </c>
      <c r="DX40" s="31" t="e">
        <f t="shared" si="39"/>
        <v>#DIV/0!</v>
      </c>
      <c r="DY40" s="42"/>
      <c r="DZ40" s="42">
        <f t="shared" si="40"/>
        <v>0</v>
      </c>
      <c r="EB40" s="43" t="s">
        <v>48</v>
      </c>
      <c r="EC40" s="34"/>
      <c r="ED40" s="34"/>
      <c r="EE40" s="34">
        <f t="shared" si="84"/>
        <v>0</v>
      </c>
      <c r="EF40" s="36" t="e">
        <f t="shared" si="85"/>
        <v>#DIV/0!</v>
      </c>
      <c r="EG40" s="31" t="e">
        <f t="shared" si="86"/>
        <v>#DIV/0!</v>
      </c>
      <c r="EH40" s="31" t="e">
        <f t="shared" si="41"/>
        <v>#DIV/0!</v>
      </c>
      <c r="EI40" s="42"/>
      <c r="EJ40" s="42">
        <f t="shared" si="42"/>
        <v>0</v>
      </c>
      <c r="EL40" s="43" t="s">
        <v>48</v>
      </c>
      <c r="EM40" s="34"/>
      <c r="EN40" s="34"/>
      <c r="EO40" s="34">
        <f t="shared" si="87"/>
        <v>0</v>
      </c>
      <c r="EP40" s="36" t="e">
        <f t="shared" si="88"/>
        <v>#DIV/0!</v>
      </c>
      <c r="EQ40" s="31" t="e">
        <f t="shared" si="89"/>
        <v>#DIV/0!</v>
      </c>
      <c r="ER40" s="31" t="e">
        <f t="shared" si="43"/>
        <v>#DIV/0!</v>
      </c>
      <c r="ES40" s="42"/>
      <c r="ET40" s="42">
        <f t="shared" si="44"/>
        <v>0</v>
      </c>
    </row>
    <row r="41" spans="2:150" x14ac:dyDescent="0.25">
      <c r="B41" s="43" t="s">
        <v>49</v>
      </c>
      <c r="C41" s="34"/>
      <c r="D41" s="34"/>
      <c r="E41" s="34">
        <f t="shared" si="45"/>
        <v>0</v>
      </c>
      <c r="F41" s="36" t="e">
        <f t="shared" si="46"/>
        <v>#DIV/0!</v>
      </c>
      <c r="G41" s="31" t="e">
        <f t="shared" si="47"/>
        <v>#DIV/0!</v>
      </c>
      <c r="H41" s="31" t="e">
        <f t="shared" si="15"/>
        <v>#DIV/0!</v>
      </c>
      <c r="I41" s="42"/>
      <c r="J41" s="42">
        <f t="shared" si="16"/>
        <v>0</v>
      </c>
      <c r="L41" s="43" t="s">
        <v>49</v>
      </c>
      <c r="M41" s="34"/>
      <c r="N41" s="34"/>
      <c r="O41" s="34">
        <f t="shared" si="48"/>
        <v>0</v>
      </c>
      <c r="P41" s="36" t="e">
        <f t="shared" si="49"/>
        <v>#DIV/0!</v>
      </c>
      <c r="Q41" s="31" t="e">
        <f t="shared" si="50"/>
        <v>#DIV/0!</v>
      </c>
      <c r="R41" s="31" t="e">
        <f t="shared" si="17"/>
        <v>#DIV/0!</v>
      </c>
      <c r="S41" s="42"/>
      <c r="T41" s="42">
        <f t="shared" si="18"/>
        <v>0</v>
      </c>
      <c r="V41" s="43" t="s">
        <v>49</v>
      </c>
      <c r="W41" s="34"/>
      <c r="X41" s="34"/>
      <c r="Y41" s="34">
        <f t="shared" si="51"/>
        <v>0</v>
      </c>
      <c r="Z41" s="36" t="e">
        <f t="shared" si="52"/>
        <v>#DIV/0!</v>
      </c>
      <c r="AA41" s="31" t="e">
        <f t="shared" si="53"/>
        <v>#DIV/0!</v>
      </c>
      <c r="AB41" s="31" t="e">
        <f t="shared" si="19"/>
        <v>#DIV/0!</v>
      </c>
      <c r="AC41" s="42"/>
      <c r="AD41" s="42">
        <f t="shared" si="20"/>
        <v>0</v>
      </c>
      <c r="AF41" s="43" t="s">
        <v>49</v>
      </c>
      <c r="AG41" s="34"/>
      <c r="AH41" s="34"/>
      <c r="AI41" s="34">
        <f t="shared" si="54"/>
        <v>0</v>
      </c>
      <c r="AJ41" s="36" t="e">
        <f t="shared" si="55"/>
        <v>#DIV/0!</v>
      </c>
      <c r="AK41" s="31" t="e">
        <f t="shared" si="56"/>
        <v>#DIV/0!</v>
      </c>
      <c r="AL41" s="31" t="e">
        <f t="shared" si="21"/>
        <v>#DIV/0!</v>
      </c>
      <c r="AM41" s="42"/>
      <c r="AN41" s="42">
        <f t="shared" si="22"/>
        <v>0</v>
      </c>
      <c r="AP41" s="43" t="s">
        <v>49</v>
      </c>
      <c r="AQ41" s="34"/>
      <c r="AR41" s="34"/>
      <c r="AS41" s="34">
        <f t="shared" si="57"/>
        <v>0</v>
      </c>
      <c r="AT41" s="36" t="e">
        <f t="shared" si="58"/>
        <v>#DIV/0!</v>
      </c>
      <c r="AU41" s="31" t="e">
        <f t="shared" si="59"/>
        <v>#DIV/0!</v>
      </c>
      <c r="AV41" s="31" t="e">
        <f t="shared" si="23"/>
        <v>#DIV/0!</v>
      </c>
      <c r="AW41" s="42"/>
      <c r="AX41" s="42">
        <f t="shared" si="24"/>
        <v>0</v>
      </c>
      <c r="AZ41" s="43" t="s">
        <v>49</v>
      </c>
      <c r="BA41" s="34"/>
      <c r="BB41" s="34"/>
      <c r="BC41" s="34">
        <f t="shared" si="60"/>
        <v>0</v>
      </c>
      <c r="BD41" s="36" t="e">
        <f t="shared" si="61"/>
        <v>#DIV/0!</v>
      </c>
      <c r="BE41" s="31" t="e">
        <f t="shared" si="62"/>
        <v>#DIV/0!</v>
      </c>
      <c r="BF41" s="31" t="e">
        <f t="shared" si="25"/>
        <v>#DIV/0!</v>
      </c>
      <c r="BG41" s="42"/>
      <c r="BH41" s="42">
        <f t="shared" si="26"/>
        <v>0</v>
      </c>
      <c r="BI41" s="69"/>
      <c r="BJ41" s="43" t="s">
        <v>49</v>
      </c>
      <c r="BK41" s="34"/>
      <c r="BL41" s="34"/>
      <c r="BM41" s="34">
        <f t="shared" si="63"/>
        <v>0</v>
      </c>
      <c r="BN41" s="36" t="e">
        <f t="shared" si="64"/>
        <v>#DIV/0!</v>
      </c>
      <c r="BO41" s="31" t="e">
        <f t="shared" si="65"/>
        <v>#DIV/0!</v>
      </c>
      <c r="BP41" s="31" t="e">
        <f t="shared" si="27"/>
        <v>#DIV/0!</v>
      </c>
      <c r="BQ41" s="42"/>
      <c r="BR41" s="42">
        <f t="shared" si="28"/>
        <v>0</v>
      </c>
      <c r="BT41" s="43" t="s">
        <v>49</v>
      </c>
      <c r="BU41" s="34"/>
      <c r="BV41" s="34"/>
      <c r="BW41" s="34">
        <f t="shared" si="66"/>
        <v>0</v>
      </c>
      <c r="BX41" s="36" t="e">
        <f t="shared" si="67"/>
        <v>#DIV/0!</v>
      </c>
      <c r="BY41" s="31" t="e">
        <f t="shared" si="68"/>
        <v>#DIV/0!</v>
      </c>
      <c r="BZ41" s="31" t="e">
        <f t="shared" si="29"/>
        <v>#DIV/0!</v>
      </c>
      <c r="CA41" s="42"/>
      <c r="CB41" s="42">
        <f t="shared" si="30"/>
        <v>0</v>
      </c>
      <c r="CD41" s="43" t="s">
        <v>49</v>
      </c>
      <c r="CE41" s="34"/>
      <c r="CF41" s="34"/>
      <c r="CG41" s="34">
        <f t="shared" si="69"/>
        <v>0</v>
      </c>
      <c r="CH41" s="36" t="e">
        <f t="shared" si="70"/>
        <v>#DIV/0!</v>
      </c>
      <c r="CI41" s="31" t="e">
        <f t="shared" si="71"/>
        <v>#DIV/0!</v>
      </c>
      <c r="CJ41" s="31" t="e">
        <f t="shared" si="31"/>
        <v>#DIV/0!</v>
      </c>
      <c r="CK41" s="42"/>
      <c r="CL41" s="42">
        <f t="shared" si="32"/>
        <v>0</v>
      </c>
      <c r="CN41" s="43" t="s">
        <v>49</v>
      </c>
      <c r="CO41" s="34"/>
      <c r="CP41" s="34"/>
      <c r="CQ41" s="34">
        <f t="shared" si="72"/>
        <v>0</v>
      </c>
      <c r="CR41" s="36" t="e">
        <f t="shared" si="73"/>
        <v>#DIV/0!</v>
      </c>
      <c r="CS41" s="31" t="e">
        <f t="shared" si="74"/>
        <v>#DIV/0!</v>
      </c>
      <c r="CT41" s="31" t="e">
        <f t="shared" si="33"/>
        <v>#DIV/0!</v>
      </c>
      <c r="CU41" s="42"/>
      <c r="CV41" s="42">
        <f t="shared" si="34"/>
        <v>0</v>
      </c>
      <c r="CX41" s="43" t="s">
        <v>49</v>
      </c>
      <c r="CY41" s="34"/>
      <c r="CZ41" s="34"/>
      <c r="DA41" s="34">
        <f t="shared" si="75"/>
        <v>0</v>
      </c>
      <c r="DB41" s="36" t="e">
        <f t="shared" si="76"/>
        <v>#DIV/0!</v>
      </c>
      <c r="DC41" s="31" t="e">
        <f t="shared" si="77"/>
        <v>#DIV/0!</v>
      </c>
      <c r="DD41" s="31" t="e">
        <f t="shared" si="35"/>
        <v>#DIV/0!</v>
      </c>
      <c r="DE41" s="42"/>
      <c r="DF41" s="42">
        <f t="shared" si="36"/>
        <v>0</v>
      </c>
      <c r="DH41" s="43" t="s">
        <v>49</v>
      </c>
      <c r="DI41" s="34"/>
      <c r="DJ41" s="34"/>
      <c r="DK41" s="34">
        <f t="shared" si="78"/>
        <v>0</v>
      </c>
      <c r="DL41" s="36" t="e">
        <f t="shared" si="79"/>
        <v>#DIV/0!</v>
      </c>
      <c r="DM41" s="31" t="e">
        <f t="shared" si="80"/>
        <v>#DIV/0!</v>
      </c>
      <c r="DN41" s="31" t="e">
        <f t="shared" si="37"/>
        <v>#DIV/0!</v>
      </c>
      <c r="DO41" s="42"/>
      <c r="DP41" s="42">
        <f t="shared" si="38"/>
        <v>0</v>
      </c>
      <c r="DR41" s="43" t="s">
        <v>49</v>
      </c>
      <c r="DS41" s="34"/>
      <c r="DT41" s="34"/>
      <c r="DU41" s="34">
        <f t="shared" si="81"/>
        <v>0</v>
      </c>
      <c r="DV41" s="36" t="e">
        <f t="shared" si="82"/>
        <v>#DIV/0!</v>
      </c>
      <c r="DW41" s="31" t="e">
        <f t="shared" si="83"/>
        <v>#DIV/0!</v>
      </c>
      <c r="DX41" s="31" t="e">
        <f t="shared" si="39"/>
        <v>#DIV/0!</v>
      </c>
      <c r="DY41" s="42"/>
      <c r="DZ41" s="42">
        <f t="shared" si="40"/>
        <v>0</v>
      </c>
      <c r="EB41" s="43" t="s">
        <v>49</v>
      </c>
      <c r="EC41" s="34"/>
      <c r="ED41" s="34"/>
      <c r="EE41" s="34">
        <f t="shared" si="84"/>
        <v>0</v>
      </c>
      <c r="EF41" s="36" t="e">
        <f t="shared" si="85"/>
        <v>#DIV/0!</v>
      </c>
      <c r="EG41" s="31" t="e">
        <f t="shared" si="86"/>
        <v>#DIV/0!</v>
      </c>
      <c r="EH41" s="31" t="e">
        <f t="shared" si="41"/>
        <v>#DIV/0!</v>
      </c>
      <c r="EI41" s="42"/>
      <c r="EJ41" s="42">
        <f t="shared" si="42"/>
        <v>0</v>
      </c>
      <c r="EL41" s="43" t="s">
        <v>49</v>
      </c>
      <c r="EM41" s="34"/>
      <c r="EN41" s="34"/>
      <c r="EO41" s="34">
        <f t="shared" si="87"/>
        <v>0</v>
      </c>
      <c r="EP41" s="36" t="e">
        <f t="shared" si="88"/>
        <v>#DIV/0!</v>
      </c>
      <c r="EQ41" s="31" t="e">
        <f t="shared" si="89"/>
        <v>#DIV/0!</v>
      </c>
      <c r="ER41" s="31" t="e">
        <f t="shared" si="43"/>
        <v>#DIV/0!</v>
      </c>
      <c r="ES41" s="42"/>
      <c r="ET41" s="42">
        <f t="shared" si="44"/>
        <v>0</v>
      </c>
    </row>
    <row r="42" spans="2:150" x14ac:dyDescent="0.25">
      <c r="B42" s="43" t="s">
        <v>50</v>
      </c>
      <c r="C42" s="34"/>
      <c r="D42" s="34"/>
      <c r="E42" s="34">
        <f t="shared" si="45"/>
        <v>0</v>
      </c>
      <c r="F42" s="36" t="e">
        <f t="shared" si="46"/>
        <v>#DIV/0!</v>
      </c>
      <c r="G42" s="31" t="e">
        <f t="shared" si="47"/>
        <v>#DIV/0!</v>
      </c>
      <c r="H42" s="31" t="e">
        <f t="shared" si="15"/>
        <v>#DIV/0!</v>
      </c>
      <c r="I42" s="42"/>
      <c r="J42" s="42">
        <f t="shared" si="16"/>
        <v>0</v>
      </c>
      <c r="L42" s="43" t="s">
        <v>50</v>
      </c>
      <c r="M42" s="34"/>
      <c r="N42" s="34"/>
      <c r="O42" s="34">
        <f t="shared" si="48"/>
        <v>0</v>
      </c>
      <c r="P42" s="36" t="e">
        <f t="shared" si="49"/>
        <v>#DIV/0!</v>
      </c>
      <c r="Q42" s="31" t="e">
        <f t="shared" si="50"/>
        <v>#DIV/0!</v>
      </c>
      <c r="R42" s="31" t="e">
        <f t="shared" si="17"/>
        <v>#DIV/0!</v>
      </c>
      <c r="S42" s="42"/>
      <c r="T42" s="42">
        <f t="shared" si="18"/>
        <v>0</v>
      </c>
      <c r="V42" s="43" t="s">
        <v>50</v>
      </c>
      <c r="W42" s="34"/>
      <c r="X42" s="34"/>
      <c r="Y42" s="34">
        <f t="shared" si="51"/>
        <v>0</v>
      </c>
      <c r="Z42" s="36" t="e">
        <f t="shared" si="52"/>
        <v>#DIV/0!</v>
      </c>
      <c r="AA42" s="31" t="e">
        <f t="shared" si="53"/>
        <v>#DIV/0!</v>
      </c>
      <c r="AB42" s="31" t="e">
        <f t="shared" si="19"/>
        <v>#DIV/0!</v>
      </c>
      <c r="AC42" s="42"/>
      <c r="AD42" s="42">
        <f t="shared" si="20"/>
        <v>0</v>
      </c>
      <c r="AF42" s="43" t="s">
        <v>50</v>
      </c>
      <c r="AG42" s="34"/>
      <c r="AH42" s="34"/>
      <c r="AI42" s="34">
        <f t="shared" si="54"/>
        <v>0</v>
      </c>
      <c r="AJ42" s="36" t="e">
        <f t="shared" si="55"/>
        <v>#DIV/0!</v>
      </c>
      <c r="AK42" s="31" t="e">
        <f t="shared" si="56"/>
        <v>#DIV/0!</v>
      </c>
      <c r="AL42" s="31" t="e">
        <f t="shared" si="21"/>
        <v>#DIV/0!</v>
      </c>
      <c r="AM42" s="42"/>
      <c r="AN42" s="42">
        <f t="shared" si="22"/>
        <v>0</v>
      </c>
      <c r="AP42" s="43" t="s">
        <v>50</v>
      </c>
      <c r="AQ42" s="34"/>
      <c r="AR42" s="34"/>
      <c r="AS42" s="34">
        <f t="shared" si="57"/>
        <v>0</v>
      </c>
      <c r="AT42" s="36" t="e">
        <f t="shared" si="58"/>
        <v>#DIV/0!</v>
      </c>
      <c r="AU42" s="31" t="e">
        <f t="shared" si="59"/>
        <v>#DIV/0!</v>
      </c>
      <c r="AV42" s="31" t="e">
        <f t="shared" si="23"/>
        <v>#DIV/0!</v>
      </c>
      <c r="AW42" s="42"/>
      <c r="AX42" s="42">
        <f t="shared" si="24"/>
        <v>0</v>
      </c>
      <c r="AZ42" s="43" t="s">
        <v>50</v>
      </c>
      <c r="BA42" s="34"/>
      <c r="BB42" s="34"/>
      <c r="BC42" s="34">
        <f t="shared" si="60"/>
        <v>0</v>
      </c>
      <c r="BD42" s="36" t="e">
        <f t="shared" si="61"/>
        <v>#DIV/0!</v>
      </c>
      <c r="BE42" s="31" t="e">
        <f t="shared" si="62"/>
        <v>#DIV/0!</v>
      </c>
      <c r="BF42" s="31" t="e">
        <f t="shared" si="25"/>
        <v>#DIV/0!</v>
      </c>
      <c r="BG42" s="42"/>
      <c r="BH42" s="42">
        <f t="shared" si="26"/>
        <v>0</v>
      </c>
      <c r="BI42" s="69"/>
      <c r="BJ42" s="43" t="s">
        <v>50</v>
      </c>
      <c r="BK42" s="34"/>
      <c r="BL42" s="34"/>
      <c r="BM42" s="34">
        <f t="shared" si="63"/>
        <v>0</v>
      </c>
      <c r="BN42" s="36" t="e">
        <f t="shared" si="64"/>
        <v>#DIV/0!</v>
      </c>
      <c r="BO42" s="31" t="e">
        <f t="shared" si="65"/>
        <v>#DIV/0!</v>
      </c>
      <c r="BP42" s="31" t="e">
        <f t="shared" si="27"/>
        <v>#DIV/0!</v>
      </c>
      <c r="BQ42" s="42"/>
      <c r="BR42" s="42">
        <f t="shared" si="28"/>
        <v>0</v>
      </c>
      <c r="BT42" s="43" t="s">
        <v>50</v>
      </c>
      <c r="BU42" s="34"/>
      <c r="BV42" s="34"/>
      <c r="BW42" s="34">
        <f t="shared" si="66"/>
        <v>0</v>
      </c>
      <c r="BX42" s="36" t="e">
        <f t="shared" si="67"/>
        <v>#DIV/0!</v>
      </c>
      <c r="BY42" s="31" t="e">
        <f t="shared" si="68"/>
        <v>#DIV/0!</v>
      </c>
      <c r="BZ42" s="31" t="e">
        <f t="shared" si="29"/>
        <v>#DIV/0!</v>
      </c>
      <c r="CA42" s="42"/>
      <c r="CB42" s="42">
        <f t="shared" si="30"/>
        <v>0</v>
      </c>
      <c r="CD42" s="43" t="s">
        <v>50</v>
      </c>
      <c r="CE42" s="34"/>
      <c r="CF42" s="34"/>
      <c r="CG42" s="34">
        <f t="shared" si="69"/>
        <v>0</v>
      </c>
      <c r="CH42" s="36" t="e">
        <f t="shared" si="70"/>
        <v>#DIV/0!</v>
      </c>
      <c r="CI42" s="31" t="e">
        <f t="shared" si="71"/>
        <v>#DIV/0!</v>
      </c>
      <c r="CJ42" s="31" t="e">
        <f t="shared" si="31"/>
        <v>#DIV/0!</v>
      </c>
      <c r="CK42" s="42"/>
      <c r="CL42" s="42">
        <f t="shared" si="32"/>
        <v>0</v>
      </c>
      <c r="CN42" s="43" t="s">
        <v>50</v>
      </c>
      <c r="CO42" s="34"/>
      <c r="CP42" s="34"/>
      <c r="CQ42" s="34">
        <f t="shared" si="72"/>
        <v>0</v>
      </c>
      <c r="CR42" s="36" t="e">
        <f t="shared" si="73"/>
        <v>#DIV/0!</v>
      </c>
      <c r="CS42" s="31" t="e">
        <f t="shared" si="74"/>
        <v>#DIV/0!</v>
      </c>
      <c r="CT42" s="31" t="e">
        <f t="shared" si="33"/>
        <v>#DIV/0!</v>
      </c>
      <c r="CU42" s="42"/>
      <c r="CV42" s="42">
        <f t="shared" si="34"/>
        <v>0</v>
      </c>
      <c r="CX42" s="43" t="s">
        <v>50</v>
      </c>
      <c r="CY42" s="34"/>
      <c r="CZ42" s="34"/>
      <c r="DA42" s="34">
        <f t="shared" si="75"/>
        <v>0</v>
      </c>
      <c r="DB42" s="36" t="e">
        <f t="shared" si="76"/>
        <v>#DIV/0!</v>
      </c>
      <c r="DC42" s="31" t="e">
        <f t="shared" si="77"/>
        <v>#DIV/0!</v>
      </c>
      <c r="DD42" s="31" t="e">
        <f t="shared" si="35"/>
        <v>#DIV/0!</v>
      </c>
      <c r="DE42" s="42"/>
      <c r="DF42" s="42">
        <f t="shared" si="36"/>
        <v>0</v>
      </c>
      <c r="DH42" s="43" t="s">
        <v>50</v>
      </c>
      <c r="DI42" s="34"/>
      <c r="DJ42" s="34"/>
      <c r="DK42" s="34">
        <f t="shared" si="78"/>
        <v>0</v>
      </c>
      <c r="DL42" s="36" t="e">
        <f t="shared" si="79"/>
        <v>#DIV/0!</v>
      </c>
      <c r="DM42" s="31" t="e">
        <f t="shared" si="80"/>
        <v>#DIV/0!</v>
      </c>
      <c r="DN42" s="31" t="e">
        <f t="shared" si="37"/>
        <v>#DIV/0!</v>
      </c>
      <c r="DO42" s="42"/>
      <c r="DP42" s="42">
        <f t="shared" si="38"/>
        <v>0</v>
      </c>
      <c r="DR42" s="43" t="s">
        <v>50</v>
      </c>
      <c r="DS42" s="34"/>
      <c r="DT42" s="34"/>
      <c r="DU42" s="34">
        <f t="shared" si="81"/>
        <v>0</v>
      </c>
      <c r="DV42" s="36" t="e">
        <f t="shared" si="82"/>
        <v>#DIV/0!</v>
      </c>
      <c r="DW42" s="31" t="e">
        <f t="shared" si="83"/>
        <v>#DIV/0!</v>
      </c>
      <c r="DX42" s="31" t="e">
        <f t="shared" si="39"/>
        <v>#DIV/0!</v>
      </c>
      <c r="DY42" s="42"/>
      <c r="DZ42" s="42">
        <f t="shared" si="40"/>
        <v>0</v>
      </c>
      <c r="EB42" s="43" t="s">
        <v>50</v>
      </c>
      <c r="EC42" s="34"/>
      <c r="ED42" s="34"/>
      <c r="EE42" s="34">
        <f t="shared" si="84"/>
        <v>0</v>
      </c>
      <c r="EF42" s="36" t="e">
        <f t="shared" si="85"/>
        <v>#DIV/0!</v>
      </c>
      <c r="EG42" s="31" t="e">
        <f t="shared" si="86"/>
        <v>#DIV/0!</v>
      </c>
      <c r="EH42" s="31" t="e">
        <f t="shared" si="41"/>
        <v>#DIV/0!</v>
      </c>
      <c r="EI42" s="42"/>
      <c r="EJ42" s="42">
        <f t="shared" si="42"/>
        <v>0</v>
      </c>
      <c r="EL42" s="43" t="s">
        <v>50</v>
      </c>
      <c r="EM42" s="34"/>
      <c r="EN42" s="34"/>
      <c r="EO42" s="34">
        <f t="shared" si="87"/>
        <v>0</v>
      </c>
      <c r="EP42" s="36" t="e">
        <f t="shared" si="88"/>
        <v>#DIV/0!</v>
      </c>
      <c r="EQ42" s="31" t="e">
        <f t="shared" si="89"/>
        <v>#DIV/0!</v>
      </c>
      <c r="ER42" s="31" t="e">
        <f t="shared" si="43"/>
        <v>#DIV/0!</v>
      </c>
      <c r="ES42" s="42"/>
      <c r="ET42" s="42">
        <f t="shared" si="44"/>
        <v>0</v>
      </c>
    </row>
    <row r="43" spans="2:150" x14ac:dyDescent="0.25">
      <c r="B43" s="43" t="s">
        <v>51</v>
      </c>
      <c r="C43" s="34"/>
      <c r="D43" s="34"/>
      <c r="E43" s="34">
        <f t="shared" si="45"/>
        <v>0</v>
      </c>
      <c r="F43" s="36" t="e">
        <f t="shared" si="46"/>
        <v>#DIV/0!</v>
      </c>
      <c r="G43" s="31" t="e">
        <f t="shared" si="47"/>
        <v>#DIV/0!</v>
      </c>
      <c r="H43" s="31" t="e">
        <f t="shared" si="15"/>
        <v>#DIV/0!</v>
      </c>
      <c r="I43" s="42"/>
      <c r="J43" s="42">
        <f t="shared" si="16"/>
        <v>0</v>
      </c>
      <c r="L43" s="43" t="s">
        <v>51</v>
      </c>
      <c r="M43" s="34"/>
      <c r="N43" s="34"/>
      <c r="O43" s="34">
        <f t="shared" si="48"/>
        <v>0</v>
      </c>
      <c r="P43" s="36" t="e">
        <f t="shared" si="49"/>
        <v>#DIV/0!</v>
      </c>
      <c r="Q43" s="31" t="e">
        <f t="shared" si="50"/>
        <v>#DIV/0!</v>
      </c>
      <c r="R43" s="31" t="e">
        <f t="shared" si="17"/>
        <v>#DIV/0!</v>
      </c>
      <c r="S43" s="42"/>
      <c r="T43" s="42">
        <f t="shared" si="18"/>
        <v>0</v>
      </c>
      <c r="V43" s="43" t="s">
        <v>51</v>
      </c>
      <c r="W43" s="34"/>
      <c r="X43" s="34"/>
      <c r="Y43" s="34">
        <f t="shared" si="51"/>
        <v>0</v>
      </c>
      <c r="Z43" s="36" t="e">
        <f t="shared" si="52"/>
        <v>#DIV/0!</v>
      </c>
      <c r="AA43" s="31" t="e">
        <f t="shared" si="53"/>
        <v>#DIV/0!</v>
      </c>
      <c r="AB43" s="31" t="e">
        <f t="shared" si="19"/>
        <v>#DIV/0!</v>
      </c>
      <c r="AC43" s="42"/>
      <c r="AD43" s="42">
        <f t="shared" si="20"/>
        <v>0</v>
      </c>
      <c r="AF43" s="43" t="s">
        <v>51</v>
      </c>
      <c r="AG43" s="34"/>
      <c r="AH43" s="34"/>
      <c r="AI43" s="34">
        <f t="shared" si="54"/>
        <v>0</v>
      </c>
      <c r="AJ43" s="36" t="e">
        <f t="shared" si="55"/>
        <v>#DIV/0!</v>
      </c>
      <c r="AK43" s="31" t="e">
        <f t="shared" si="56"/>
        <v>#DIV/0!</v>
      </c>
      <c r="AL43" s="31" t="e">
        <f t="shared" si="21"/>
        <v>#DIV/0!</v>
      </c>
      <c r="AM43" s="42"/>
      <c r="AN43" s="42">
        <f t="shared" si="22"/>
        <v>0</v>
      </c>
      <c r="AP43" s="43" t="s">
        <v>51</v>
      </c>
      <c r="AQ43" s="34"/>
      <c r="AR43" s="34"/>
      <c r="AS43" s="34">
        <f t="shared" si="57"/>
        <v>0</v>
      </c>
      <c r="AT43" s="36" t="e">
        <f t="shared" si="58"/>
        <v>#DIV/0!</v>
      </c>
      <c r="AU43" s="31" t="e">
        <f t="shared" si="59"/>
        <v>#DIV/0!</v>
      </c>
      <c r="AV43" s="31" t="e">
        <f t="shared" si="23"/>
        <v>#DIV/0!</v>
      </c>
      <c r="AW43" s="42"/>
      <c r="AX43" s="42">
        <f t="shared" si="24"/>
        <v>0</v>
      </c>
      <c r="AZ43" s="43" t="s">
        <v>51</v>
      </c>
      <c r="BA43" s="34"/>
      <c r="BB43" s="34"/>
      <c r="BC43" s="34">
        <f t="shared" si="60"/>
        <v>0</v>
      </c>
      <c r="BD43" s="36" t="e">
        <f t="shared" si="61"/>
        <v>#DIV/0!</v>
      </c>
      <c r="BE43" s="31" t="e">
        <f t="shared" si="62"/>
        <v>#DIV/0!</v>
      </c>
      <c r="BF43" s="31" t="e">
        <f t="shared" si="25"/>
        <v>#DIV/0!</v>
      </c>
      <c r="BG43" s="42"/>
      <c r="BH43" s="42">
        <f t="shared" si="26"/>
        <v>0</v>
      </c>
      <c r="BI43" s="69"/>
      <c r="BJ43" s="43" t="s">
        <v>51</v>
      </c>
      <c r="BK43" s="34"/>
      <c r="BL43" s="34"/>
      <c r="BM43" s="34">
        <f t="shared" si="63"/>
        <v>0</v>
      </c>
      <c r="BN43" s="36" t="e">
        <f t="shared" si="64"/>
        <v>#DIV/0!</v>
      </c>
      <c r="BO43" s="31" t="e">
        <f t="shared" si="65"/>
        <v>#DIV/0!</v>
      </c>
      <c r="BP43" s="31" t="e">
        <f t="shared" si="27"/>
        <v>#DIV/0!</v>
      </c>
      <c r="BQ43" s="42"/>
      <c r="BR43" s="42">
        <f t="shared" si="28"/>
        <v>0</v>
      </c>
      <c r="BT43" s="43" t="s">
        <v>51</v>
      </c>
      <c r="BU43" s="34"/>
      <c r="BV43" s="34"/>
      <c r="BW43" s="34">
        <f t="shared" si="66"/>
        <v>0</v>
      </c>
      <c r="BX43" s="36" t="e">
        <f t="shared" si="67"/>
        <v>#DIV/0!</v>
      </c>
      <c r="BY43" s="31" t="e">
        <f t="shared" si="68"/>
        <v>#DIV/0!</v>
      </c>
      <c r="BZ43" s="31" t="e">
        <f t="shared" si="29"/>
        <v>#DIV/0!</v>
      </c>
      <c r="CA43" s="42"/>
      <c r="CB43" s="42">
        <f t="shared" si="30"/>
        <v>0</v>
      </c>
      <c r="CD43" s="43" t="s">
        <v>51</v>
      </c>
      <c r="CE43" s="34"/>
      <c r="CF43" s="34"/>
      <c r="CG43" s="34">
        <f t="shared" si="69"/>
        <v>0</v>
      </c>
      <c r="CH43" s="36" t="e">
        <f t="shared" si="70"/>
        <v>#DIV/0!</v>
      </c>
      <c r="CI43" s="31" t="e">
        <f t="shared" si="71"/>
        <v>#DIV/0!</v>
      </c>
      <c r="CJ43" s="31" t="e">
        <f t="shared" si="31"/>
        <v>#DIV/0!</v>
      </c>
      <c r="CK43" s="42"/>
      <c r="CL43" s="42">
        <f t="shared" si="32"/>
        <v>0</v>
      </c>
      <c r="CN43" s="43" t="s">
        <v>51</v>
      </c>
      <c r="CO43" s="34"/>
      <c r="CP43" s="34"/>
      <c r="CQ43" s="34">
        <f t="shared" si="72"/>
        <v>0</v>
      </c>
      <c r="CR43" s="36" t="e">
        <f t="shared" si="73"/>
        <v>#DIV/0!</v>
      </c>
      <c r="CS43" s="31" t="e">
        <f t="shared" si="74"/>
        <v>#DIV/0!</v>
      </c>
      <c r="CT43" s="31" t="e">
        <f t="shared" si="33"/>
        <v>#DIV/0!</v>
      </c>
      <c r="CU43" s="42"/>
      <c r="CV43" s="42">
        <f t="shared" si="34"/>
        <v>0</v>
      </c>
      <c r="CX43" s="43" t="s">
        <v>51</v>
      </c>
      <c r="CY43" s="34"/>
      <c r="CZ43" s="34"/>
      <c r="DA43" s="34">
        <f t="shared" si="75"/>
        <v>0</v>
      </c>
      <c r="DB43" s="36" t="e">
        <f t="shared" si="76"/>
        <v>#DIV/0!</v>
      </c>
      <c r="DC43" s="31" t="e">
        <f t="shared" si="77"/>
        <v>#DIV/0!</v>
      </c>
      <c r="DD43" s="31" t="e">
        <f t="shared" si="35"/>
        <v>#DIV/0!</v>
      </c>
      <c r="DE43" s="42"/>
      <c r="DF43" s="42">
        <f t="shared" si="36"/>
        <v>0</v>
      </c>
      <c r="DH43" s="43" t="s">
        <v>51</v>
      </c>
      <c r="DI43" s="34"/>
      <c r="DJ43" s="34"/>
      <c r="DK43" s="34">
        <f t="shared" si="78"/>
        <v>0</v>
      </c>
      <c r="DL43" s="36" t="e">
        <f t="shared" si="79"/>
        <v>#DIV/0!</v>
      </c>
      <c r="DM43" s="31" t="e">
        <f t="shared" si="80"/>
        <v>#DIV/0!</v>
      </c>
      <c r="DN43" s="31" t="e">
        <f t="shared" si="37"/>
        <v>#DIV/0!</v>
      </c>
      <c r="DO43" s="42"/>
      <c r="DP43" s="42">
        <f t="shared" si="38"/>
        <v>0</v>
      </c>
      <c r="DR43" s="43" t="s">
        <v>51</v>
      </c>
      <c r="DS43" s="34"/>
      <c r="DT43" s="34"/>
      <c r="DU43" s="34">
        <f t="shared" si="81"/>
        <v>0</v>
      </c>
      <c r="DV43" s="36" t="e">
        <f t="shared" si="82"/>
        <v>#DIV/0!</v>
      </c>
      <c r="DW43" s="31" t="e">
        <f t="shared" si="83"/>
        <v>#DIV/0!</v>
      </c>
      <c r="DX43" s="31" t="e">
        <f t="shared" si="39"/>
        <v>#DIV/0!</v>
      </c>
      <c r="DY43" s="42"/>
      <c r="DZ43" s="42">
        <f t="shared" si="40"/>
        <v>0</v>
      </c>
      <c r="EB43" s="43" t="s">
        <v>51</v>
      </c>
      <c r="EC43" s="34"/>
      <c r="ED43" s="34"/>
      <c r="EE43" s="34">
        <f t="shared" si="84"/>
        <v>0</v>
      </c>
      <c r="EF43" s="36" t="e">
        <f t="shared" si="85"/>
        <v>#DIV/0!</v>
      </c>
      <c r="EG43" s="31" t="e">
        <f t="shared" si="86"/>
        <v>#DIV/0!</v>
      </c>
      <c r="EH43" s="31" t="e">
        <f t="shared" si="41"/>
        <v>#DIV/0!</v>
      </c>
      <c r="EI43" s="42"/>
      <c r="EJ43" s="42">
        <f t="shared" si="42"/>
        <v>0</v>
      </c>
      <c r="EL43" s="43" t="s">
        <v>51</v>
      </c>
      <c r="EM43" s="34"/>
      <c r="EN43" s="34"/>
      <c r="EO43" s="34">
        <f t="shared" si="87"/>
        <v>0</v>
      </c>
      <c r="EP43" s="36" t="e">
        <f t="shared" si="88"/>
        <v>#DIV/0!</v>
      </c>
      <c r="EQ43" s="31" t="e">
        <f t="shared" si="89"/>
        <v>#DIV/0!</v>
      </c>
      <c r="ER43" s="31" t="e">
        <f t="shared" si="43"/>
        <v>#DIV/0!</v>
      </c>
      <c r="ES43" s="42"/>
      <c r="ET43" s="42">
        <f t="shared" si="44"/>
        <v>0</v>
      </c>
    </row>
    <row r="44" spans="2:150" x14ac:dyDescent="0.25">
      <c r="B44" s="44" t="s">
        <v>52</v>
      </c>
      <c r="C44" s="45">
        <f>+SUM(C25:C43)</f>
        <v>2</v>
      </c>
      <c r="D44" s="45">
        <f t="shared" ref="D44:J44" si="90">+SUM(D25:D43)</f>
        <v>13</v>
      </c>
      <c r="E44" s="45">
        <f>+SUM(E25:E43)</f>
        <v>26</v>
      </c>
      <c r="F44" s="46" t="e">
        <f t="shared" si="90"/>
        <v>#DIV/0!</v>
      </c>
      <c r="G44" s="45" t="e">
        <f t="shared" si="90"/>
        <v>#DIV/0!</v>
      </c>
      <c r="H44" s="45" t="e">
        <f>+SUM(H25:H43)</f>
        <v>#DIV/0!</v>
      </c>
      <c r="I44" s="45">
        <f t="shared" si="90"/>
        <v>345</v>
      </c>
      <c r="J44" s="45">
        <f t="shared" si="90"/>
        <v>8970</v>
      </c>
      <c r="L44" s="44" t="s">
        <v>52</v>
      </c>
      <c r="M44" s="45">
        <f>+SUM(M25:M43)</f>
        <v>0</v>
      </c>
      <c r="N44" s="45">
        <f t="shared" ref="N44" si="91">+SUM(N25:N43)</f>
        <v>0</v>
      </c>
      <c r="O44" s="45">
        <f>+SUM(O25:O43)</f>
        <v>0</v>
      </c>
      <c r="P44" s="46" t="e">
        <f t="shared" ref="P44:Q44" si="92">+SUM(P25:P43)</f>
        <v>#DIV/0!</v>
      </c>
      <c r="Q44" s="45" t="e">
        <f t="shared" si="92"/>
        <v>#DIV/0!</v>
      </c>
      <c r="R44" s="45" t="e">
        <f>+SUM(R25:R43)</f>
        <v>#DIV/0!</v>
      </c>
      <c r="S44" s="45">
        <f t="shared" ref="S44:T44" si="93">+SUM(S25:S43)</f>
        <v>0</v>
      </c>
      <c r="T44" s="45">
        <f t="shared" si="93"/>
        <v>0</v>
      </c>
      <c r="V44" s="44" t="s">
        <v>52</v>
      </c>
      <c r="W44" s="45">
        <f>+SUM(W25:W43)</f>
        <v>0</v>
      </c>
      <c r="X44" s="45">
        <f t="shared" ref="X44" si="94">+SUM(X25:X43)</f>
        <v>0</v>
      </c>
      <c r="Y44" s="45">
        <f>+SUM(Y25:Y43)</f>
        <v>0</v>
      </c>
      <c r="Z44" s="46" t="e">
        <f t="shared" ref="Z44:AA44" si="95">+SUM(Z25:Z43)</f>
        <v>#DIV/0!</v>
      </c>
      <c r="AA44" s="45" t="e">
        <f t="shared" si="95"/>
        <v>#DIV/0!</v>
      </c>
      <c r="AB44" s="45" t="e">
        <f>+SUM(AB25:AB43)</f>
        <v>#DIV/0!</v>
      </c>
      <c r="AC44" s="45">
        <f t="shared" ref="AC44:AD44" si="96">+SUM(AC25:AC43)</f>
        <v>0</v>
      </c>
      <c r="AD44" s="45">
        <f t="shared" si="96"/>
        <v>0</v>
      </c>
      <c r="AF44" s="44" t="s">
        <v>52</v>
      </c>
      <c r="AG44" s="45">
        <f>+SUM(AG25:AG43)</f>
        <v>0</v>
      </c>
      <c r="AH44" s="45">
        <f t="shared" ref="AH44" si="97">+SUM(AH25:AH43)</f>
        <v>0</v>
      </c>
      <c r="AI44" s="45">
        <f>+SUM(AI25:AI43)</f>
        <v>0</v>
      </c>
      <c r="AJ44" s="46" t="e">
        <f t="shared" ref="AJ44:AK44" si="98">+SUM(AJ25:AJ43)</f>
        <v>#DIV/0!</v>
      </c>
      <c r="AK44" s="45" t="e">
        <f t="shared" si="98"/>
        <v>#DIV/0!</v>
      </c>
      <c r="AL44" s="45" t="e">
        <f>+SUM(AL25:AL43)</f>
        <v>#DIV/0!</v>
      </c>
      <c r="AM44" s="45">
        <f t="shared" ref="AM44:AN44" si="99">+SUM(AM25:AM43)</f>
        <v>0</v>
      </c>
      <c r="AN44" s="45">
        <f t="shared" si="99"/>
        <v>0</v>
      </c>
      <c r="AP44" s="44" t="s">
        <v>52</v>
      </c>
      <c r="AQ44" s="45">
        <f>+SUM(AQ25:AQ43)</f>
        <v>0</v>
      </c>
      <c r="AR44" s="45">
        <f t="shared" ref="AR44" si="100">+SUM(AR25:AR43)</f>
        <v>0</v>
      </c>
      <c r="AS44" s="45">
        <f>+SUM(AS25:AS43)</f>
        <v>0</v>
      </c>
      <c r="AT44" s="46" t="e">
        <f t="shared" ref="AT44:AU44" si="101">+SUM(AT25:AT43)</f>
        <v>#DIV/0!</v>
      </c>
      <c r="AU44" s="45" t="e">
        <f t="shared" si="101"/>
        <v>#DIV/0!</v>
      </c>
      <c r="AV44" s="45" t="e">
        <f>+SUM(AV25:AV43)</f>
        <v>#DIV/0!</v>
      </c>
      <c r="AW44" s="45">
        <f t="shared" ref="AW44:AX44" si="102">+SUM(AW25:AW43)</f>
        <v>0</v>
      </c>
      <c r="AX44" s="45">
        <f t="shared" si="102"/>
        <v>0</v>
      </c>
      <c r="AZ44" s="44" t="s">
        <v>52</v>
      </c>
      <c r="BA44" s="45">
        <f>+SUM(BA25:BA43)</f>
        <v>0</v>
      </c>
      <c r="BB44" s="45">
        <f t="shared" ref="BB44" si="103">+SUM(BB25:BB43)</f>
        <v>0</v>
      </c>
      <c r="BC44" s="45">
        <f>+SUM(BC25:BC43)</f>
        <v>0</v>
      </c>
      <c r="BD44" s="46" t="e">
        <f t="shared" ref="BD44:BE44" si="104">+SUM(BD25:BD43)</f>
        <v>#DIV/0!</v>
      </c>
      <c r="BE44" s="45" t="e">
        <f t="shared" si="104"/>
        <v>#DIV/0!</v>
      </c>
      <c r="BF44" s="45" t="e">
        <f>+SUM(BF25:BF43)</f>
        <v>#DIV/0!</v>
      </c>
      <c r="BG44" s="45">
        <f t="shared" ref="BG44:BH44" si="105">+SUM(BG25:BG43)</f>
        <v>0</v>
      </c>
      <c r="BH44" s="45">
        <f t="shared" si="105"/>
        <v>0</v>
      </c>
      <c r="BI44" s="70"/>
      <c r="BJ44" s="44" t="s">
        <v>52</v>
      </c>
      <c r="BK44" s="45">
        <f>+SUM(BK25:BK43)</f>
        <v>0</v>
      </c>
      <c r="BL44" s="45">
        <f t="shared" ref="BL44" si="106">+SUM(BL25:BL43)</f>
        <v>0</v>
      </c>
      <c r="BM44" s="45">
        <f>+SUM(BM25:BM43)</f>
        <v>0</v>
      </c>
      <c r="BN44" s="46" t="e">
        <f t="shared" ref="BN44:BO44" si="107">+SUM(BN25:BN43)</f>
        <v>#DIV/0!</v>
      </c>
      <c r="BO44" s="45" t="e">
        <f t="shared" si="107"/>
        <v>#DIV/0!</v>
      </c>
      <c r="BP44" s="45" t="e">
        <f>+SUM(BP25:BP43)</f>
        <v>#DIV/0!</v>
      </c>
      <c r="BQ44" s="45">
        <f t="shared" ref="BQ44:BR44" si="108">+SUM(BQ25:BQ43)</f>
        <v>0</v>
      </c>
      <c r="BR44" s="45">
        <f t="shared" si="108"/>
        <v>0</v>
      </c>
      <c r="BT44" s="44" t="s">
        <v>52</v>
      </c>
      <c r="BU44" s="45">
        <f>+SUM(BU25:BU43)</f>
        <v>0</v>
      </c>
      <c r="BV44" s="45">
        <f t="shared" ref="BV44" si="109">+SUM(BV25:BV43)</f>
        <v>0</v>
      </c>
      <c r="BW44" s="45">
        <f>+SUM(BW25:BW43)</f>
        <v>0</v>
      </c>
      <c r="BX44" s="46" t="e">
        <f t="shared" ref="BX44:BY44" si="110">+SUM(BX25:BX43)</f>
        <v>#DIV/0!</v>
      </c>
      <c r="BY44" s="45" t="e">
        <f t="shared" si="110"/>
        <v>#DIV/0!</v>
      </c>
      <c r="BZ44" s="45" t="e">
        <f>+SUM(BZ25:BZ43)</f>
        <v>#DIV/0!</v>
      </c>
      <c r="CA44" s="45">
        <f t="shared" ref="CA44:CB44" si="111">+SUM(CA25:CA43)</f>
        <v>0</v>
      </c>
      <c r="CB44" s="45">
        <f t="shared" si="111"/>
        <v>0</v>
      </c>
      <c r="CD44" s="44" t="s">
        <v>52</v>
      </c>
      <c r="CE44" s="45">
        <f>+SUM(CE25:CE43)</f>
        <v>0</v>
      </c>
      <c r="CF44" s="45">
        <f t="shared" ref="CF44" si="112">+SUM(CF25:CF43)</f>
        <v>0</v>
      </c>
      <c r="CG44" s="45">
        <f>+SUM(CG25:CG43)</f>
        <v>0</v>
      </c>
      <c r="CH44" s="46" t="e">
        <f t="shared" ref="CH44:CI44" si="113">+SUM(CH25:CH43)</f>
        <v>#DIV/0!</v>
      </c>
      <c r="CI44" s="45" t="e">
        <f t="shared" si="113"/>
        <v>#DIV/0!</v>
      </c>
      <c r="CJ44" s="45" t="e">
        <f>+SUM(CJ25:CJ43)</f>
        <v>#DIV/0!</v>
      </c>
      <c r="CK44" s="45">
        <f t="shared" ref="CK44:CL44" si="114">+SUM(CK25:CK43)</f>
        <v>0</v>
      </c>
      <c r="CL44" s="45">
        <f t="shared" si="114"/>
        <v>0</v>
      </c>
      <c r="CN44" s="44" t="s">
        <v>52</v>
      </c>
      <c r="CO44" s="45">
        <f>+SUM(CO25:CO43)</f>
        <v>0</v>
      </c>
      <c r="CP44" s="45">
        <f t="shared" ref="CP44" si="115">+SUM(CP25:CP43)</f>
        <v>0</v>
      </c>
      <c r="CQ44" s="45">
        <f>+SUM(CQ25:CQ43)</f>
        <v>0</v>
      </c>
      <c r="CR44" s="46" t="e">
        <f t="shared" ref="CR44:CS44" si="116">+SUM(CR25:CR43)</f>
        <v>#DIV/0!</v>
      </c>
      <c r="CS44" s="45" t="e">
        <f t="shared" si="116"/>
        <v>#DIV/0!</v>
      </c>
      <c r="CT44" s="45" t="e">
        <f>+SUM(CT25:CT43)</f>
        <v>#DIV/0!</v>
      </c>
      <c r="CU44" s="45">
        <f t="shared" ref="CU44:CV44" si="117">+SUM(CU25:CU43)</f>
        <v>0</v>
      </c>
      <c r="CV44" s="45">
        <f t="shared" si="117"/>
        <v>0</v>
      </c>
      <c r="CX44" s="44" t="s">
        <v>52</v>
      </c>
      <c r="CY44" s="45">
        <f>+SUM(CY25:CY43)</f>
        <v>0</v>
      </c>
      <c r="CZ44" s="45">
        <f t="shared" ref="CZ44" si="118">+SUM(CZ25:CZ43)</f>
        <v>0</v>
      </c>
      <c r="DA44" s="45">
        <f>+SUM(DA25:DA43)</f>
        <v>0</v>
      </c>
      <c r="DB44" s="46" t="e">
        <f t="shared" ref="DB44:DC44" si="119">+SUM(DB25:DB43)</f>
        <v>#DIV/0!</v>
      </c>
      <c r="DC44" s="45" t="e">
        <f t="shared" si="119"/>
        <v>#DIV/0!</v>
      </c>
      <c r="DD44" s="45" t="e">
        <f>+SUM(DD25:DD43)</f>
        <v>#DIV/0!</v>
      </c>
      <c r="DE44" s="45">
        <f t="shared" ref="DE44:DF44" si="120">+SUM(DE25:DE43)</f>
        <v>0</v>
      </c>
      <c r="DF44" s="45">
        <f t="shared" si="120"/>
        <v>0</v>
      </c>
      <c r="DH44" s="44" t="s">
        <v>52</v>
      </c>
      <c r="DI44" s="45">
        <f>+SUM(DI25:DI43)</f>
        <v>0</v>
      </c>
      <c r="DJ44" s="45">
        <f t="shared" ref="DJ44" si="121">+SUM(DJ25:DJ43)</f>
        <v>0</v>
      </c>
      <c r="DK44" s="45">
        <f>+SUM(DK25:DK43)</f>
        <v>0</v>
      </c>
      <c r="DL44" s="46" t="e">
        <f t="shared" ref="DL44:DM44" si="122">+SUM(DL25:DL43)</f>
        <v>#DIV/0!</v>
      </c>
      <c r="DM44" s="45" t="e">
        <f t="shared" si="122"/>
        <v>#DIV/0!</v>
      </c>
      <c r="DN44" s="45" t="e">
        <f>+SUM(DN25:DN43)</f>
        <v>#DIV/0!</v>
      </c>
      <c r="DO44" s="45">
        <f t="shared" ref="DO44:DP44" si="123">+SUM(DO25:DO43)</f>
        <v>0</v>
      </c>
      <c r="DP44" s="45">
        <f t="shared" si="123"/>
        <v>0</v>
      </c>
      <c r="DR44" s="44" t="s">
        <v>52</v>
      </c>
      <c r="DS44" s="45">
        <f>+SUM(DS25:DS43)</f>
        <v>0</v>
      </c>
      <c r="DT44" s="45">
        <f t="shared" ref="DT44" si="124">+SUM(DT25:DT43)</f>
        <v>0</v>
      </c>
      <c r="DU44" s="45">
        <f>+SUM(DU25:DU43)</f>
        <v>0</v>
      </c>
      <c r="DV44" s="46" t="e">
        <f t="shared" ref="DV44:DW44" si="125">+SUM(DV25:DV43)</f>
        <v>#DIV/0!</v>
      </c>
      <c r="DW44" s="45" t="e">
        <f t="shared" si="125"/>
        <v>#DIV/0!</v>
      </c>
      <c r="DX44" s="45" t="e">
        <f>+SUM(DX25:DX43)</f>
        <v>#DIV/0!</v>
      </c>
      <c r="DY44" s="45">
        <f t="shared" ref="DY44:DZ44" si="126">+SUM(DY25:DY43)</f>
        <v>0</v>
      </c>
      <c r="DZ44" s="45">
        <f t="shared" si="126"/>
        <v>0</v>
      </c>
      <c r="EB44" s="44" t="s">
        <v>52</v>
      </c>
      <c r="EC44" s="45">
        <f>+SUM(EC25:EC43)</f>
        <v>0</v>
      </c>
      <c r="ED44" s="45">
        <f t="shared" ref="ED44" si="127">+SUM(ED25:ED43)</f>
        <v>0</v>
      </c>
      <c r="EE44" s="45">
        <f>+SUM(EE25:EE43)</f>
        <v>0</v>
      </c>
      <c r="EF44" s="46" t="e">
        <f t="shared" ref="EF44:EG44" si="128">+SUM(EF25:EF43)</f>
        <v>#DIV/0!</v>
      </c>
      <c r="EG44" s="45" t="e">
        <f t="shared" si="128"/>
        <v>#DIV/0!</v>
      </c>
      <c r="EH44" s="45" t="e">
        <f>+SUM(EH25:EH43)</f>
        <v>#DIV/0!</v>
      </c>
      <c r="EI44" s="45">
        <f t="shared" ref="EI44:EJ44" si="129">+SUM(EI25:EI43)</f>
        <v>0</v>
      </c>
      <c r="EJ44" s="45">
        <f t="shared" si="129"/>
        <v>0</v>
      </c>
      <c r="EL44" s="44" t="s">
        <v>52</v>
      </c>
      <c r="EM44" s="45">
        <f>+SUM(EM25:EM43)</f>
        <v>0</v>
      </c>
      <c r="EN44" s="45">
        <f t="shared" ref="EN44" si="130">+SUM(EN25:EN43)</f>
        <v>0</v>
      </c>
      <c r="EO44" s="45">
        <f>+SUM(EO25:EO43)</f>
        <v>0</v>
      </c>
      <c r="EP44" s="46" t="e">
        <f t="shared" ref="EP44:EQ44" si="131">+SUM(EP25:EP43)</f>
        <v>#DIV/0!</v>
      </c>
      <c r="EQ44" s="45" t="e">
        <f t="shared" si="131"/>
        <v>#DIV/0!</v>
      </c>
      <c r="ER44" s="45" t="e">
        <f>+SUM(ER25:ER43)</f>
        <v>#DIV/0!</v>
      </c>
      <c r="ES44" s="45">
        <f t="shared" ref="ES44:ET44" si="132">+SUM(ES25:ES43)</f>
        <v>0</v>
      </c>
      <c r="ET44" s="45">
        <f t="shared" si="132"/>
        <v>0</v>
      </c>
    </row>
    <row r="45" spans="2:150" x14ac:dyDescent="0.25">
      <c r="B45" s="22"/>
      <c r="C45" s="38"/>
      <c r="D45" s="22"/>
      <c r="E45" s="22"/>
      <c r="F45" s="22"/>
      <c r="G45" s="22"/>
      <c r="H45" s="47"/>
      <c r="I45" s="22"/>
      <c r="J45" s="22"/>
      <c r="L45" s="22"/>
      <c r="M45" s="38"/>
      <c r="N45" s="22"/>
      <c r="O45" s="22"/>
      <c r="P45" s="22"/>
      <c r="Q45" s="22"/>
      <c r="R45" s="47"/>
      <c r="S45" s="22"/>
      <c r="T45" s="22"/>
      <c r="V45" s="22"/>
      <c r="W45" s="38"/>
      <c r="X45" s="22"/>
      <c r="Y45" s="22"/>
      <c r="Z45" s="22"/>
      <c r="AA45" s="22"/>
      <c r="AB45" s="47"/>
      <c r="AC45" s="22"/>
      <c r="AD45" s="22"/>
      <c r="AF45" s="22"/>
      <c r="AG45" s="38"/>
      <c r="AH45" s="22"/>
      <c r="AI45" s="22"/>
      <c r="AJ45" s="22"/>
      <c r="AK45" s="22"/>
      <c r="AL45" s="47"/>
      <c r="AM45" s="22"/>
      <c r="AN45" s="22"/>
      <c r="AP45" s="22"/>
      <c r="AQ45" s="38"/>
      <c r="AR45" s="22"/>
      <c r="AS45" s="22"/>
      <c r="AT45" s="22"/>
      <c r="AU45" s="22"/>
      <c r="AV45" s="47"/>
      <c r="AW45" s="22"/>
      <c r="AX45" s="22"/>
      <c r="AZ45" s="22"/>
      <c r="BA45" s="38"/>
      <c r="BB45" s="22"/>
      <c r="BC45" s="22"/>
      <c r="BD45" s="22"/>
      <c r="BE45" s="22"/>
      <c r="BF45" s="47"/>
      <c r="BG45" s="22"/>
      <c r="BH45" s="22"/>
      <c r="BI45" s="65"/>
      <c r="BJ45" s="22"/>
      <c r="BK45" s="38"/>
      <c r="BL45" s="22"/>
      <c r="BM45" s="22"/>
      <c r="BN45" s="22"/>
      <c r="BO45" s="22"/>
      <c r="BP45" s="47"/>
      <c r="BQ45" s="22"/>
      <c r="BR45" s="22"/>
      <c r="BT45" s="22"/>
      <c r="BU45" s="38"/>
      <c r="BV45" s="22"/>
      <c r="BW45" s="22"/>
      <c r="BX45" s="22"/>
      <c r="BY45" s="22"/>
      <c r="BZ45" s="47"/>
      <c r="CA45" s="22"/>
      <c r="CB45" s="22"/>
      <c r="CD45" s="22"/>
      <c r="CE45" s="38"/>
      <c r="CF45" s="22"/>
      <c r="CG45" s="22"/>
      <c r="CH45" s="22"/>
      <c r="CI45" s="22"/>
      <c r="CJ45" s="47"/>
      <c r="CK45" s="22"/>
      <c r="CL45" s="22"/>
      <c r="CN45" s="22"/>
      <c r="CO45" s="38"/>
      <c r="CP45" s="22"/>
      <c r="CQ45" s="22"/>
      <c r="CR45" s="22"/>
      <c r="CS45" s="22"/>
      <c r="CT45" s="47"/>
      <c r="CU45" s="22"/>
      <c r="CV45" s="22"/>
      <c r="CX45" s="22"/>
      <c r="CY45" s="38"/>
      <c r="CZ45" s="22"/>
      <c r="DA45" s="22"/>
      <c r="DB45" s="22"/>
      <c r="DC45" s="22"/>
      <c r="DD45" s="47"/>
      <c r="DE45" s="22"/>
      <c r="DF45" s="22"/>
      <c r="DH45" s="22"/>
      <c r="DI45" s="38"/>
      <c r="DJ45" s="22"/>
      <c r="DK45" s="22"/>
      <c r="DL45" s="22"/>
      <c r="DM45" s="22"/>
      <c r="DN45" s="47"/>
      <c r="DO45" s="22"/>
      <c r="DP45" s="22"/>
      <c r="DR45" s="22"/>
      <c r="DS45" s="38"/>
      <c r="DT45" s="22"/>
      <c r="DU45" s="22"/>
      <c r="DV45" s="22"/>
      <c r="DW45" s="22"/>
      <c r="DX45" s="47"/>
      <c r="DY45" s="22"/>
      <c r="DZ45" s="22"/>
      <c r="EB45" s="22"/>
      <c r="EC45" s="38"/>
      <c r="ED45" s="22"/>
      <c r="EE45" s="22"/>
      <c r="EF45" s="22"/>
      <c r="EG45" s="22"/>
      <c r="EH45" s="47"/>
      <c r="EI45" s="22"/>
      <c r="EJ45" s="22"/>
      <c r="EL45" s="22"/>
      <c r="EM45" s="38"/>
      <c r="EN45" s="22"/>
      <c r="EO45" s="22"/>
      <c r="EP45" s="22"/>
      <c r="EQ45" s="22"/>
      <c r="ER45" s="47"/>
      <c r="ES45" s="22"/>
      <c r="ET45" s="22"/>
    </row>
    <row r="46" spans="2:150" x14ac:dyDescent="0.25">
      <c r="B46" s="266" t="s">
        <v>53</v>
      </c>
      <c r="C46" s="267"/>
      <c r="D46" s="267"/>
      <c r="E46" s="267"/>
      <c r="F46" s="267"/>
      <c r="G46" s="268"/>
      <c r="H46" s="48"/>
      <c r="I46" s="22"/>
      <c r="J46" s="22"/>
      <c r="L46" s="266" t="s">
        <v>53</v>
      </c>
      <c r="M46" s="267"/>
      <c r="N46" s="267"/>
      <c r="O46" s="267"/>
      <c r="P46" s="267"/>
      <c r="Q46" s="268"/>
      <c r="R46" s="48"/>
      <c r="S46" s="22"/>
      <c r="T46" s="22"/>
      <c r="V46" s="266" t="s">
        <v>53</v>
      </c>
      <c r="W46" s="267"/>
      <c r="X46" s="267"/>
      <c r="Y46" s="267"/>
      <c r="Z46" s="267"/>
      <c r="AA46" s="268"/>
      <c r="AB46" s="48"/>
      <c r="AC46" s="22"/>
      <c r="AD46" s="22"/>
      <c r="AF46" s="266" t="s">
        <v>53</v>
      </c>
      <c r="AG46" s="267"/>
      <c r="AH46" s="267"/>
      <c r="AI46" s="267"/>
      <c r="AJ46" s="267"/>
      <c r="AK46" s="268"/>
      <c r="AL46" s="48"/>
      <c r="AM46" s="22"/>
      <c r="AN46" s="22"/>
      <c r="AP46" s="266" t="s">
        <v>53</v>
      </c>
      <c r="AQ46" s="267"/>
      <c r="AR46" s="267"/>
      <c r="AS46" s="267"/>
      <c r="AT46" s="267"/>
      <c r="AU46" s="268"/>
      <c r="AV46" s="48"/>
      <c r="AW46" s="22"/>
      <c r="AX46" s="22"/>
      <c r="AZ46" s="266" t="s">
        <v>53</v>
      </c>
      <c r="BA46" s="267"/>
      <c r="BB46" s="267"/>
      <c r="BC46" s="267"/>
      <c r="BD46" s="267"/>
      <c r="BE46" s="268"/>
      <c r="BF46" s="48"/>
      <c r="BG46" s="22"/>
      <c r="BH46" s="22"/>
      <c r="BI46" s="65"/>
      <c r="BJ46" s="266" t="s">
        <v>53</v>
      </c>
      <c r="BK46" s="267"/>
      <c r="BL46" s="267"/>
      <c r="BM46" s="267"/>
      <c r="BN46" s="267"/>
      <c r="BO46" s="268"/>
      <c r="BP46" s="48"/>
      <c r="BQ46" s="22"/>
      <c r="BR46" s="22"/>
      <c r="BT46" s="266" t="s">
        <v>53</v>
      </c>
      <c r="BU46" s="267"/>
      <c r="BV46" s="267"/>
      <c r="BW46" s="267"/>
      <c r="BX46" s="267"/>
      <c r="BY46" s="268"/>
      <c r="BZ46" s="48"/>
      <c r="CA46" s="22"/>
      <c r="CB46" s="22"/>
      <c r="CD46" s="266" t="s">
        <v>53</v>
      </c>
      <c r="CE46" s="267"/>
      <c r="CF46" s="267"/>
      <c r="CG46" s="267"/>
      <c r="CH46" s="267"/>
      <c r="CI46" s="268"/>
      <c r="CJ46" s="48"/>
      <c r="CK46" s="22"/>
      <c r="CL46" s="22"/>
      <c r="CN46" s="266" t="s">
        <v>53</v>
      </c>
      <c r="CO46" s="267"/>
      <c r="CP46" s="267"/>
      <c r="CQ46" s="267"/>
      <c r="CR46" s="267"/>
      <c r="CS46" s="268"/>
      <c r="CT46" s="48"/>
      <c r="CU46" s="22"/>
      <c r="CV46" s="22"/>
      <c r="CX46" s="266" t="s">
        <v>53</v>
      </c>
      <c r="CY46" s="267"/>
      <c r="CZ46" s="267"/>
      <c r="DA46" s="267"/>
      <c r="DB46" s="267"/>
      <c r="DC46" s="268"/>
      <c r="DD46" s="48"/>
      <c r="DE46" s="22"/>
      <c r="DF46" s="22"/>
      <c r="DH46" s="266" t="s">
        <v>53</v>
      </c>
      <c r="DI46" s="267"/>
      <c r="DJ46" s="267"/>
      <c r="DK46" s="267"/>
      <c r="DL46" s="267"/>
      <c r="DM46" s="268"/>
      <c r="DN46" s="48"/>
      <c r="DO46" s="22"/>
      <c r="DP46" s="22"/>
      <c r="DR46" s="266" t="s">
        <v>53</v>
      </c>
      <c r="DS46" s="267"/>
      <c r="DT46" s="267"/>
      <c r="DU46" s="267"/>
      <c r="DV46" s="267"/>
      <c r="DW46" s="268"/>
      <c r="DX46" s="48"/>
      <c r="DY46" s="22"/>
      <c r="DZ46" s="22"/>
      <c r="EB46" s="266" t="s">
        <v>53</v>
      </c>
      <c r="EC46" s="267"/>
      <c r="ED46" s="267"/>
      <c r="EE46" s="267"/>
      <c r="EF46" s="267"/>
      <c r="EG46" s="268"/>
      <c r="EH46" s="48"/>
      <c r="EI46" s="22"/>
      <c r="EJ46" s="22"/>
      <c r="EL46" s="266" t="s">
        <v>53</v>
      </c>
      <c r="EM46" s="267"/>
      <c r="EN46" s="267"/>
      <c r="EO46" s="267"/>
      <c r="EP46" s="267"/>
      <c r="EQ46" s="268"/>
      <c r="ER46" s="48"/>
      <c r="ES46" s="22"/>
      <c r="ET46" s="22"/>
    </row>
    <row r="47" spans="2:150" x14ac:dyDescent="0.25">
      <c r="B47" s="23" t="s">
        <v>54</v>
      </c>
      <c r="C47" s="24" t="s">
        <v>55</v>
      </c>
      <c r="D47" s="23" t="s">
        <v>5</v>
      </c>
      <c r="E47" s="23" t="s">
        <v>54</v>
      </c>
      <c r="F47" s="23" t="s">
        <v>56</v>
      </c>
      <c r="G47" s="23" t="s">
        <v>5</v>
      </c>
      <c r="H47" s="22"/>
      <c r="I47" s="22"/>
      <c r="J47" s="22"/>
      <c r="L47" s="23" t="s">
        <v>54</v>
      </c>
      <c r="M47" s="24" t="s">
        <v>55</v>
      </c>
      <c r="N47" s="23" t="s">
        <v>5</v>
      </c>
      <c r="O47" s="23" t="s">
        <v>54</v>
      </c>
      <c r="P47" s="23" t="s">
        <v>56</v>
      </c>
      <c r="Q47" s="23" t="s">
        <v>5</v>
      </c>
      <c r="R47" s="22"/>
      <c r="S47" s="22"/>
      <c r="T47" s="22"/>
      <c r="V47" s="23" t="s">
        <v>54</v>
      </c>
      <c r="W47" s="24" t="s">
        <v>55</v>
      </c>
      <c r="X47" s="23" t="s">
        <v>5</v>
      </c>
      <c r="Y47" s="23" t="s">
        <v>54</v>
      </c>
      <c r="Z47" s="23" t="s">
        <v>56</v>
      </c>
      <c r="AA47" s="23" t="s">
        <v>5</v>
      </c>
      <c r="AB47" s="22"/>
      <c r="AC47" s="22"/>
      <c r="AD47" s="22"/>
      <c r="AF47" s="23" t="s">
        <v>54</v>
      </c>
      <c r="AG47" s="24" t="s">
        <v>55</v>
      </c>
      <c r="AH47" s="23" t="s">
        <v>5</v>
      </c>
      <c r="AI47" s="23" t="s">
        <v>54</v>
      </c>
      <c r="AJ47" s="23" t="s">
        <v>56</v>
      </c>
      <c r="AK47" s="23" t="s">
        <v>5</v>
      </c>
      <c r="AL47" s="22"/>
      <c r="AM47" s="22"/>
      <c r="AN47" s="22"/>
      <c r="AP47" s="23" t="s">
        <v>54</v>
      </c>
      <c r="AQ47" s="24" t="s">
        <v>55</v>
      </c>
      <c r="AR47" s="23" t="s">
        <v>5</v>
      </c>
      <c r="AS47" s="23" t="s">
        <v>54</v>
      </c>
      <c r="AT47" s="23" t="s">
        <v>56</v>
      </c>
      <c r="AU47" s="23" t="s">
        <v>5</v>
      </c>
      <c r="AV47" s="22"/>
      <c r="AW47" s="22"/>
      <c r="AX47" s="22"/>
      <c r="AZ47" s="23" t="s">
        <v>54</v>
      </c>
      <c r="BA47" s="24" t="s">
        <v>55</v>
      </c>
      <c r="BB47" s="23" t="s">
        <v>5</v>
      </c>
      <c r="BC47" s="23" t="s">
        <v>54</v>
      </c>
      <c r="BD47" s="23" t="s">
        <v>56</v>
      </c>
      <c r="BE47" s="23" t="s">
        <v>5</v>
      </c>
      <c r="BF47" s="22"/>
      <c r="BG47" s="22"/>
      <c r="BH47" s="22"/>
      <c r="BI47" s="65"/>
      <c r="BJ47" s="23" t="s">
        <v>54</v>
      </c>
      <c r="BK47" s="24" t="s">
        <v>55</v>
      </c>
      <c r="BL47" s="23" t="s">
        <v>5</v>
      </c>
      <c r="BM47" s="23" t="s">
        <v>54</v>
      </c>
      <c r="BN47" s="23" t="s">
        <v>56</v>
      </c>
      <c r="BO47" s="23" t="s">
        <v>5</v>
      </c>
      <c r="BP47" s="22"/>
      <c r="BQ47" s="22"/>
      <c r="BR47" s="22"/>
      <c r="BT47" s="23" t="s">
        <v>54</v>
      </c>
      <c r="BU47" s="24" t="s">
        <v>55</v>
      </c>
      <c r="BV47" s="23" t="s">
        <v>5</v>
      </c>
      <c r="BW47" s="23" t="s">
        <v>54</v>
      </c>
      <c r="BX47" s="23" t="s">
        <v>56</v>
      </c>
      <c r="BY47" s="23" t="s">
        <v>5</v>
      </c>
      <c r="BZ47" s="22"/>
      <c r="CA47" s="22"/>
      <c r="CB47" s="22"/>
      <c r="CD47" s="23" t="s">
        <v>54</v>
      </c>
      <c r="CE47" s="24" t="s">
        <v>55</v>
      </c>
      <c r="CF47" s="23" t="s">
        <v>5</v>
      </c>
      <c r="CG47" s="23" t="s">
        <v>54</v>
      </c>
      <c r="CH47" s="23" t="s">
        <v>56</v>
      </c>
      <c r="CI47" s="23" t="s">
        <v>5</v>
      </c>
      <c r="CJ47" s="22"/>
      <c r="CK47" s="22"/>
      <c r="CL47" s="22"/>
      <c r="CN47" s="23" t="s">
        <v>54</v>
      </c>
      <c r="CO47" s="24" t="s">
        <v>55</v>
      </c>
      <c r="CP47" s="23" t="s">
        <v>5</v>
      </c>
      <c r="CQ47" s="23" t="s">
        <v>54</v>
      </c>
      <c r="CR47" s="23" t="s">
        <v>56</v>
      </c>
      <c r="CS47" s="23" t="s">
        <v>5</v>
      </c>
      <c r="CT47" s="22"/>
      <c r="CU47" s="22"/>
      <c r="CV47" s="22"/>
      <c r="CX47" s="23" t="s">
        <v>54</v>
      </c>
      <c r="CY47" s="24" t="s">
        <v>55</v>
      </c>
      <c r="CZ47" s="23" t="s">
        <v>5</v>
      </c>
      <c r="DA47" s="23" t="s">
        <v>54</v>
      </c>
      <c r="DB47" s="23" t="s">
        <v>56</v>
      </c>
      <c r="DC47" s="23" t="s">
        <v>5</v>
      </c>
      <c r="DD47" s="22"/>
      <c r="DE47" s="22"/>
      <c r="DF47" s="22"/>
      <c r="DH47" s="23" t="s">
        <v>54</v>
      </c>
      <c r="DI47" s="24" t="s">
        <v>55</v>
      </c>
      <c r="DJ47" s="23" t="s">
        <v>5</v>
      </c>
      <c r="DK47" s="23" t="s">
        <v>54</v>
      </c>
      <c r="DL47" s="23" t="s">
        <v>56</v>
      </c>
      <c r="DM47" s="23" t="s">
        <v>5</v>
      </c>
      <c r="DN47" s="22"/>
      <c r="DO47" s="22"/>
      <c r="DP47" s="22"/>
      <c r="DR47" s="23" t="s">
        <v>54</v>
      </c>
      <c r="DS47" s="24" t="s">
        <v>55</v>
      </c>
      <c r="DT47" s="23" t="s">
        <v>5</v>
      </c>
      <c r="DU47" s="23" t="s">
        <v>54</v>
      </c>
      <c r="DV47" s="23" t="s">
        <v>56</v>
      </c>
      <c r="DW47" s="23" t="s">
        <v>5</v>
      </c>
      <c r="DX47" s="22"/>
      <c r="DY47" s="22"/>
      <c r="DZ47" s="22"/>
      <c r="EB47" s="23" t="s">
        <v>54</v>
      </c>
      <c r="EC47" s="24" t="s">
        <v>55</v>
      </c>
      <c r="ED47" s="23" t="s">
        <v>5</v>
      </c>
      <c r="EE47" s="23" t="s">
        <v>54</v>
      </c>
      <c r="EF47" s="23" t="s">
        <v>56</v>
      </c>
      <c r="EG47" s="23" t="s">
        <v>5</v>
      </c>
      <c r="EH47" s="22"/>
      <c r="EI47" s="22"/>
      <c r="EJ47" s="22"/>
      <c r="EL47" s="23" t="s">
        <v>54</v>
      </c>
      <c r="EM47" s="24" t="s">
        <v>55</v>
      </c>
      <c r="EN47" s="23" t="s">
        <v>5</v>
      </c>
      <c r="EO47" s="23" t="s">
        <v>54</v>
      </c>
      <c r="EP47" s="23" t="s">
        <v>56</v>
      </c>
      <c r="EQ47" s="23" t="s">
        <v>5</v>
      </c>
      <c r="ER47" s="22"/>
      <c r="ES47" s="22"/>
      <c r="ET47" s="22"/>
    </row>
    <row r="48" spans="2:150" ht="60" x14ac:dyDescent="0.25">
      <c r="B48" s="20" t="s">
        <v>57</v>
      </c>
      <c r="C48" s="27">
        <f>+C19</f>
        <v>0</v>
      </c>
      <c r="D48" s="31">
        <v>180000</v>
      </c>
      <c r="E48" s="27" t="s">
        <v>58</v>
      </c>
      <c r="F48" s="27">
        <v>1</v>
      </c>
      <c r="G48" s="31">
        <v>30000</v>
      </c>
      <c r="H48" s="22"/>
      <c r="I48" s="22"/>
      <c r="J48" s="22"/>
      <c r="L48" s="20" t="s">
        <v>57</v>
      </c>
      <c r="M48" s="27">
        <f>+M19</f>
        <v>0</v>
      </c>
      <c r="N48" s="31">
        <v>180000</v>
      </c>
      <c r="O48" s="27" t="s">
        <v>58</v>
      </c>
      <c r="P48" s="27">
        <v>1</v>
      </c>
      <c r="Q48" s="31">
        <v>30000</v>
      </c>
      <c r="R48" s="22"/>
      <c r="S48" s="22"/>
      <c r="T48" s="22"/>
      <c r="V48" s="20" t="s">
        <v>57</v>
      </c>
      <c r="W48" s="27">
        <f>+W19</f>
        <v>0</v>
      </c>
      <c r="X48" s="31">
        <v>180000</v>
      </c>
      <c r="Y48" s="27" t="s">
        <v>58</v>
      </c>
      <c r="Z48" s="27">
        <v>1</v>
      </c>
      <c r="AA48" s="31">
        <v>30000</v>
      </c>
      <c r="AB48" s="22"/>
      <c r="AC48" s="22"/>
      <c r="AD48" s="22"/>
      <c r="AF48" s="20" t="s">
        <v>57</v>
      </c>
      <c r="AG48" s="27">
        <f>+AG19</f>
        <v>0</v>
      </c>
      <c r="AH48" s="31">
        <v>180000</v>
      </c>
      <c r="AI48" s="27" t="s">
        <v>58</v>
      </c>
      <c r="AJ48" s="27">
        <v>1</v>
      </c>
      <c r="AK48" s="31">
        <v>30000</v>
      </c>
      <c r="AL48" s="22"/>
      <c r="AM48" s="22"/>
      <c r="AN48" s="22"/>
      <c r="AP48" s="20" t="s">
        <v>57</v>
      </c>
      <c r="AQ48" s="27">
        <f>+AQ19</f>
        <v>0</v>
      </c>
      <c r="AR48" s="31">
        <v>180000</v>
      </c>
      <c r="AS48" s="27" t="s">
        <v>58</v>
      </c>
      <c r="AT48" s="27">
        <v>1</v>
      </c>
      <c r="AU48" s="31">
        <v>30000</v>
      </c>
      <c r="AV48" s="22"/>
      <c r="AW48" s="22"/>
      <c r="AX48" s="22"/>
      <c r="AZ48" s="20" t="s">
        <v>57</v>
      </c>
      <c r="BA48" s="27">
        <f>+BA19</f>
        <v>0</v>
      </c>
      <c r="BB48" s="31">
        <v>180000</v>
      </c>
      <c r="BC48" s="27" t="s">
        <v>58</v>
      </c>
      <c r="BD48" s="27">
        <v>1</v>
      </c>
      <c r="BE48" s="31">
        <v>30000</v>
      </c>
      <c r="BF48" s="22"/>
      <c r="BG48" s="22"/>
      <c r="BH48" s="22"/>
      <c r="BI48" s="65"/>
      <c r="BJ48" s="20" t="s">
        <v>57</v>
      </c>
      <c r="BK48" s="27">
        <f>+BK19</f>
        <v>0</v>
      </c>
      <c r="BL48" s="31">
        <v>180000</v>
      </c>
      <c r="BM48" s="27" t="s">
        <v>58</v>
      </c>
      <c r="BN48" s="27">
        <v>1</v>
      </c>
      <c r="BO48" s="31">
        <v>30000</v>
      </c>
      <c r="BP48" s="22"/>
      <c r="BQ48" s="22"/>
      <c r="BR48" s="22"/>
      <c r="BT48" s="20" t="s">
        <v>57</v>
      </c>
      <c r="BU48" s="27">
        <f>+BU19</f>
        <v>0</v>
      </c>
      <c r="BV48" s="31">
        <v>180000</v>
      </c>
      <c r="BW48" s="27" t="s">
        <v>58</v>
      </c>
      <c r="BX48" s="27">
        <v>1</v>
      </c>
      <c r="BY48" s="31">
        <v>30000</v>
      </c>
      <c r="BZ48" s="22"/>
      <c r="CA48" s="22"/>
      <c r="CB48" s="22"/>
      <c r="CD48" s="20" t="s">
        <v>57</v>
      </c>
      <c r="CE48" s="27">
        <f>+CE19</f>
        <v>0</v>
      </c>
      <c r="CF48" s="31">
        <v>180000</v>
      </c>
      <c r="CG48" s="27" t="s">
        <v>58</v>
      </c>
      <c r="CH48" s="27">
        <v>1</v>
      </c>
      <c r="CI48" s="31">
        <v>30000</v>
      </c>
      <c r="CJ48" s="22"/>
      <c r="CK48" s="22"/>
      <c r="CL48" s="22"/>
      <c r="CN48" s="20" t="s">
        <v>57</v>
      </c>
      <c r="CO48" s="27">
        <f>+CO19</f>
        <v>0</v>
      </c>
      <c r="CP48" s="31">
        <v>180000</v>
      </c>
      <c r="CQ48" s="27" t="s">
        <v>58</v>
      </c>
      <c r="CR48" s="27">
        <v>1</v>
      </c>
      <c r="CS48" s="31">
        <v>30000</v>
      </c>
      <c r="CT48" s="22"/>
      <c r="CU48" s="22"/>
      <c r="CV48" s="22"/>
      <c r="CX48" s="20" t="s">
        <v>57</v>
      </c>
      <c r="CY48" s="27">
        <f>+CY19</f>
        <v>0</v>
      </c>
      <c r="CZ48" s="31">
        <v>180000</v>
      </c>
      <c r="DA48" s="27" t="s">
        <v>58</v>
      </c>
      <c r="DB48" s="27">
        <v>1</v>
      </c>
      <c r="DC48" s="31">
        <v>30000</v>
      </c>
      <c r="DD48" s="22"/>
      <c r="DE48" s="22"/>
      <c r="DF48" s="22"/>
      <c r="DH48" s="20" t="s">
        <v>57</v>
      </c>
      <c r="DI48" s="27">
        <f>+DI19</f>
        <v>0</v>
      </c>
      <c r="DJ48" s="31">
        <v>180000</v>
      </c>
      <c r="DK48" s="27" t="s">
        <v>58</v>
      </c>
      <c r="DL48" s="27">
        <v>1</v>
      </c>
      <c r="DM48" s="31">
        <v>30000</v>
      </c>
      <c r="DN48" s="22"/>
      <c r="DO48" s="22"/>
      <c r="DP48" s="22"/>
      <c r="DR48" s="20" t="s">
        <v>57</v>
      </c>
      <c r="DS48" s="27">
        <f>+DS19</f>
        <v>0</v>
      </c>
      <c r="DT48" s="31">
        <v>180000</v>
      </c>
      <c r="DU48" s="27" t="s">
        <v>58</v>
      </c>
      <c r="DV48" s="27">
        <v>1</v>
      </c>
      <c r="DW48" s="31">
        <v>30000</v>
      </c>
      <c r="DX48" s="22"/>
      <c r="DY48" s="22"/>
      <c r="DZ48" s="22"/>
      <c r="EB48" s="20" t="s">
        <v>57</v>
      </c>
      <c r="EC48" s="27">
        <f>+EC19</f>
        <v>0</v>
      </c>
      <c r="ED48" s="31">
        <v>180000</v>
      </c>
      <c r="EE48" s="27" t="s">
        <v>58</v>
      </c>
      <c r="EF48" s="27">
        <v>1</v>
      </c>
      <c r="EG48" s="31">
        <v>30000</v>
      </c>
      <c r="EH48" s="22"/>
      <c r="EI48" s="22"/>
      <c r="EJ48" s="22"/>
      <c r="EL48" s="20" t="s">
        <v>57</v>
      </c>
      <c r="EM48" s="27">
        <f>+EM19</f>
        <v>0</v>
      </c>
      <c r="EN48" s="31">
        <v>180000</v>
      </c>
      <c r="EO48" s="27" t="s">
        <v>58</v>
      </c>
      <c r="EP48" s="27">
        <v>1</v>
      </c>
      <c r="EQ48" s="31">
        <v>30000</v>
      </c>
      <c r="ER48" s="22"/>
      <c r="ES48" s="22"/>
      <c r="ET48" s="22"/>
    </row>
    <row r="49" spans="2:150" x14ac:dyDescent="0.25">
      <c r="B49" s="49" t="s">
        <v>59</v>
      </c>
      <c r="C49" s="49"/>
      <c r="D49" s="50"/>
      <c r="E49" s="269">
        <f>+D48+G48</f>
        <v>210000</v>
      </c>
      <c r="F49" s="270"/>
      <c r="G49" s="270"/>
      <c r="H49" s="22"/>
      <c r="I49" s="22"/>
      <c r="J49" s="22"/>
      <c r="L49" s="49" t="s">
        <v>59</v>
      </c>
      <c r="M49" s="49"/>
      <c r="N49" s="50"/>
      <c r="O49" s="269">
        <f>+N48+Q48</f>
        <v>210000</v>
      </c>
      <c r="P49" s="270"/>
      <c r="Q49" s="270"/>
      <c r="R49" s="22"/>
      <c r="S49" s="22"/>
      <c r="T49" s="22"/>
      <c r="V49" s="49" t="s">
        <v>59</v>
      </c>
      <c r="W49" s="49"/>
      <c r="X49" s="50"/>
      <c r="Y49" s="269">
        <f>+X48+AA48</f>
        <v>210000</v>
      </c>
      <c r="Z49" s="270"/>
      <c r="AA49" s="270"/>
      <c r="AB49" s="22"/>
      <c r="AC49" s="22"/>
      <c r="AD49" s="22"/>
      <c r="AF49" s="49" t="s">
        <v>59</v>
      </c>
      <c r="AG49" s="49"/>
      <c r="AH49" s="50"/>
      <c r="AI49" s="269">
        <f>+AH48+AK48</f>
        <v>210000</v>
      </c>
      <c r="AJ49" s="270"/>
      <c r="AK49" s="270"/>
      <c r="AL49" s="22"/>
      <c r="AM49" s="22"/>
      <c r="AN49" s="22"/>
      <c r="AP49" s="49" t="s">
        <v>59</v>
      </c>
      <c r="AQ49" s="49"/>
      <c r="AR49" s="50"/>
      <c r="AS49" s="269">
        <f>+AR48+AU48</f>
        <v>210000</v>
      </c>
      <c r="AT49" s="270"/>
      <c r="AU49" s="270"/>
      <c r="AV49" s="22"/>
      <c r="AW49" s="22"/>
      <c r="AX49" s="22"/>
      <c r="AZ49" s="49" t="s">
        <v>59</v>
      </c>
      <c r="BA49" s="49"/>
      <c r="BB49" s="50"/>
      <c r="BC49" s="269">
        <f>+BB48+BE48</f>
        <v>210000</v>
      </c>
      <c r="BD49" s="270"/>
      <c r="BE49" s="270"/>
      <c r="BF49" s="22"/>
      <c r="BG49" s="22"/>
      <c r="BH49" s="22"/>
      <c r="BI49" s="65"/>
      <c r="BJ49" s="49" t="s">
        <v>59</v>
      </c>
      <c r="BK49" s="49"/>
      <c r="BL49" s="50"/>
      <c r="BM49" s="269">
        <f>+BL48+BO48</f>
        <v>210000</v>
      </c>
      <c r="BN49" s="270"/>
      <c r="BO49" s="270"/>
      <c r="BP49" s="22"/>
      <c r="BQ49" s="22"/>
      <c r="BR49" s="22"/>
      <c r="BT49" s="49" t="s">
        <v>59</v>
      </c>
      <c r="BU49" s="49"/>
      <c r="BV49" s="50"/>
      <c r="BW49" s="269">
        <f>+BV48+BY48</f>
        <v>210000</v>
      </c>
      <c r="BX49" s="270"/>
      <c r="BY49" s="270"/>
      <c r="BZ49" s="22"/>
      <c r="CA49" s="22"/>
      <c r="CB49" s="22"/>
      <c r="CD49" s="49" t="s">
        <v>59</v>
      </c>
      <c r="CE49" s="49"/>
      <c r="CF49" s="50"/>
      <c r="CG49" s="269">
        <f>+CF48+CI48</f>
        <v>210000</v>
      </c>
      <c r="CH49" s="270"/>
      <c r="CI49" s="270"/>
      <c r="CJ49" s="22"/>
      <c r="CK49" s="22"/>
      <c r="CL49" s="22"/>
      <c r="CN49" s="49" t="s">
        <v>59</v>
      </c>
      <c r="CO49" s="49"/>
      <c r="CP49" s="50"/>
      <c r="CQ49" s="269">
        <f>+CP48+CS48</f>
        <v>210000</v>
      </c>
      <c r="CR49" s="270"/>
      <c r="CS49" s="270"/>
      <c r="CT49" s="22"/>
      <c r="CU49" s="22"/>
      <c r="CV49" s="22"/>
      <c r="CX49" s="49" t="s">
        <v>59</v>
      </c>
      <c r="CY49" s="49"/>
      <c r="CZ49" s="50"/>
      <c r="DA49" s="269">
        <f>+CZ48+DC48</f>
        <v>210000</v>
      </c>
      <c r="DB49" s="270"/>
      <c r="DC49" s="270"/>
      <c r="DD49" s="22"/>
      <c r="DE49" s="22"/>
      <c r="DF49" s="22"/>
      <c r="DH49" s="49" t="s">
        <v>59</v>
      </c>
      <c r="DI49" s="49"/>
      <c r="DJ49" s="50"/>
      <c r="DK49" s="269">
        <f>+DJ48+DM48</f>
        <v>210000</v>
      </c>
      <c r="DL49" s="270"/>
      <c r="DM49" s="270"/>
      <c r="DN49" s="22"/>
      <c r="DO49" s="22"/>
      <c r="DP49" s="22"/>
      <c r="DR49" s="49" t="s">
        <v>59</v>
      </c>
      <c r="DS49" s="49"/>
      <c r="DT49" s="50"/>
      <c r="DU49" s="269">
        <f>+DT48+DW48</f>
        <v>210000</v>
      </c>
      <c r="DV49" s="270"/>
      <c r="DW49" s="270"/>
      <c r="DX49" s="22"/>
      <c r="DY49" s="22"/>
      <c r="DZ49" s="22"/>
      <c r="EB49" s="49" t="s">
        <v>59</v>
      </c>
      <c r="EC49" s="49"/>
      <c r="ED49" s="50"/>
      <c r="EE49" s="269">
        <f>+ED48+EG48</f>
        <v>210000</v>
      </c>
      <c r="EF49" s="270"/>
      <c r="EG49" s="270"/>
      <c r="EH49" s="22"/>
      <c r="EI49" s="22"/>
      <c r="EJ49" s="22"/>
      <c r="EL49" s="49" t="s">
        <v>59</v>
      </c>
      <c r="EM49" s="49"/>
      <c r="EN49" s="50"/>
      <c r="EO49" s="269">
        <f>+EN48+EQ48</f>
        <v>210000</v>
      </c>
      <c r="EP49" s="270"/>
      <c r="EQ49" s="270"/>
      <c r="ER49" s="22"/>
      <c r="ES49" s="22"/>
      <c r="ET49" s="22"/>
    </row>
    <row r="50" spans="2:150" x14ac:dyDescent="0.25">
      <c r="B50" s="22"/>
      <c r="C50" s="38"/>
      <c r="D50" s="22"/>
      <c r="E50" s="22"/>
      <c r="F50" s="22"/>
      <c r="G50" s="22"/>
      <c r="H50" s="22"/>
      <c r="I50" s="22"/>
      <c r="J50" s="22"/>
      <c r="L50" s="22"/>
      <c r="M50" s="38"/>
      <c r="N50" s="22"/>
      <c r="O50" s="22"/>
      <c r="P50" s="22"/>
      <c r="Q50" s="22"/>
      <c r="R50" s="22"/>
      <c r="S50" s="22"/>
      <c r="T50" s="22"/>
      <c r="V50" s="22"/>
      <c r="W50" s="38"/>
      <c r="X50" s="22"/>
      <c r="Y50" s="22"/>
      <c r="Z50" s="22"/>
      <c r="AA50" s="22"/>
      <c r="AB50" s="22"/>
      <c r="AC50" s="22"/>
      <c r="AD50" s="22"/>
      <c r="AF50" s="22"/>
      <c r="AG50" s="38"/>
      <c r="AH50" s="22"/>
      <c r="AI50" s="22"/>
      <c r="AJ50" s="22"/>
      <c r="AK50" s="22"/>
      <c r="AL50" s="22"/>
      <c r="AM50" s="22"/>
      <c r="AN50" s="22"/>
      <c r="AP50" s="22"/>
      <c r="AQ50" s="38"/>
      <c r="AR50" s="22"/>
      <c r="AS50" s="22"/>
      <c r="AT50" s="22"/>
      <c r="AU50" s="22"/>
      <c r="AV50" s="22"/>
      <c r="AW50" s="22"/>
      <c r="AX50" s="22"/>
      <c r="AZ50" s="22"/>
      <c r="BA50" s="38"/>
      <c r="BB50" s="22"/>
      <c r="BC50" s="22"/>
      <c r="BD50" s="22"/>
      <c r="BE50" s="22"/>
      <c r="BF50" s="22"/>
      <c r="BG50" s="22"/>
      <c r="BH50" s="22"/>
      <c r="BI50" s="65"/>
      <c r="BJ50" s="22"/>
      <c r="BK50" s="38"/>
      <c r="BL50" s="22"/>
      <c r="BM50" s="22"/>
      <c r="BN50" s="22"/>
      <c r="BO50" s="22"/>
      <c r="BP50" s="22"/>
      <c r="BQ50" s="22"/>
      <c r="BR50" s="22"/>
      <c r="BT50" s="22"/>
      <c r="BU50" s="38"/>
      <c r="BV50" s="22"/>
      <c r="BW50" s="22"/>
      <c r="BX50" s="22"/>
      <c r="BY50" s="22"/>
      <c r="BZ50" s="22"/>
      <c r="CA50" s="22"/>
      <c r="CB50" s="22"/>
      <c r="CD50" s="22"/>
      <c r="CE50" s="38"/>
      <c r="CF50" s="22"/>
      <c r="CG50" s="22"/>
      <c r="CH50" s="22"/>
      <c r="CI50" s="22"/>
      <c r="CJ50" s="22"/>
      <c r="CK50" s="22"/>
      <c r="CL50" s="22"/>
      <c r="CN50" s="22"/>
      <c r="CO50" s="38"/>
      <c r="CP50" s="22"/>
      <c r="CQ50" s="22"/>
      <c r="CR50" s="22"/>
      <c r="CS50" s="22"/>
      <c r="CT50" s="22"/>
      <c r="CU50" s="22"/>
      <c r="CV50" s="22"/>
      <c r="CX50" s="22"/>
      <c r="CY50" s="38"/>
      <c r="CZ50" s="22"/>
      <c r="DA50" s="22"/>
      <c r="DB50" s="22"/>
      <c r="DC50" s="22"/>
      <c r="DD50" s="22"/>
      <c r="DE50" s="22"/>
      <c r="DF50" s="22"/>
      <c r="DH50" s="22"/>
      <c r="DI50" s="38"/>
      <c r="DJ50" s="22"/>
      <c r="DK50" s="22"/>
      <c r="DL50" s="22"/>
      <c r="DM50" s="22"/>
      <c r="DN50" s="22"/>
      <c r="DO50" s="22"/>
      <c r="DP50" s="22"/>
      <c r="DR50" s="22"/>
      <c r="DS50" s="38"/>
      <c r="DT50" s="22"/>
      <c r="DU50" s="22"/>
      <c r="DV50" s="22"/>
      <c r="DW50" s="22"/>
      <c r="DX50" s="22"/>
      <c r="DY50" s="22"/>
      <c r="DZ50" s="22"/>
      <c r="EB50" s="22"/>
      <c r="EC50" s="38"/>
      <c r="ED50" s="22"/>
      <c r="EE50" s="22"/>
      <c r="EF50" s="22"/>
      <c r="EG50" s="22"/>
      <c r="EH50" s="22"/>
      <c r="EI50" s="22"/>
      <c r="EJ50" s="22"/>
      <c r="EL50" s="22"/>
      <c r="EM50" s="38"/>
      <c r="EN50" s="22"/>
      <c r="EO50" s="22"/>
      <c r="EP50" s="22"/>
      <c r="EQ50" s="22"/>
      <c r="ER50" s="22"/>
      <c r="ES50" s="22"/>
      <c r="ET50" s="22"/>
    </row>
    <row r="51" spans="2:150" x14ac:dyDescent="0.25">
      <c r="B51" s="22"/>
      <c r="C51" s="38"/>
      <c r="D51" s="22"/>
      <c r="E51" s="22"/>
      <c r="F51" s="22"/>
      <c r="G51" s="37"/>
      <c r="H51" s="22"/>
      <c r="I51" s="22"/>
      <c r="J51" s="22"/>
      <c r="L51" s="22"/>
      <c r="M51" s="38"/>
      <c r="N51" s="22"/>
      <c r="O51" s="22"/>
      <c r="P51" s="22"/>
      <c r="Q51" s="37"/>
      <c r="R51" s="22"/>
      <c r="S51" s="22"/>
      <c r="T51" s="22"/>
      <c r="V51" s="22"/>
      <c r="W51" s="38"/>
      <c r="X51" s="22"/>
      <c r="Y51" s="22"/>
      <c r="Z51" s="22"/>
      <c r="AA51" s="37"/>
      <c r="AB51" s="22"/>
      <c r="AC51" s="22"/>
      <c r="AD51" s="22"/>
      <c r="AF51" s="22"/>
      <c r="AG51" s="38"/>
      <c r="AH51" s="22"/>
      <c r="AI51" s="22"/>
      <c r="AJ51" s="22"/>
      <c r="AK51" s="37"/>
      <c r="AL51" s="22"/>
      <c r="AM51" s="22"/>
      <c r="AN51" s="22"/>
      <c r="AP51" s="22"/>
      <c r="AQ51" s="38"/>
      <c r="AR51" s="22"/>
      <c r="AS51" s="22"/>
      <c r="AT51" s="22"/>
      <c r="AU51" s="37"/>
      <c r="AV51" s="22"/>
      <c r="AW51" s="22"/>
      <c r="AX51" s="22"/>
      <c r="AZ51" s="22"/>
      <c r="BA51" s="38"/>
      <c r="BB51" s="22"/>
      <c r="BC51" s="22"/>
      <c r="BD51" s="22"/>
      <c r="BE51" s="37"/>
      <c r="BF51" s="22"/>
      <c r="BG51" s="22"/>
      <c r="BH51" s="22"/>
      <c r="BI51" s="65"/>
      <c r="BJ51" s="22"/>
      <c r="BK51" s="38"/>
      <c r="BL51" s="22"/>
      <c r="BM51" s="22"/>
      <c r="BN51" s="22"/>
      <c r="BO51" s="37"/>
      <c r="BP51" s="22"/>
      <c r="BQ51" s="22"/>
      <c r="BR51" s="22"/>
      <c r="BT51" s="22"/>
      <c r="BU51" s="38"/>
      <c r="BV51" s="22"/>
      <c r="BW51" s="22"/>
      <c r="BX51" s="22"/>
      <c r="BY51" s="37"/>
      <c r="BZ51" s="22"/>
      <c r="CA51" s="22"/>
      <c r="CB51" s="22"/>
      <c r="CD51" s="22"/>
      <c r="CE51" s="38"/>
      <c r="CF51" s="22"/>
      <c r="CG51" s="22"/>
      <c r="CH51" s="22"/>
      <c r="CI51" s="37"/>
      <c r="CJ51" s="22"/>
      <c r="CK51" s="22"/>
      <c r="CL51" s="22"/>
      <c r="CN51" s="22"/>
      <c r="CO51" s="38"/>
      <c r="CP51" s="22"/>
      <c r="CQ51" s="22"/>
      <c r="CR51" s="22"/>
      <c r="CS51" s="37"/>
      <c r="CT51" s="22"/>
      <c r="CU51" s="22"/>
      <c r="CV51" s="22"/>
      <c r="CX51" s="22"/>
      <c r="CY51" s="38"/>
      <c r="CZ51" s="22"/>
      <c r="DA51" s="22"/>
      <c r="DB51" s="22"/>
      <c r="DC51" s="37"/>
      <c r="DD51" s="22"/>
      <c r="DE51" s="22"/>
      <c r="DF51" s="22"/>
      <c r="DH51" s="22"/>
      <c r="DI51" s="38"/>
      <c r="DJ51" s="22"/>
      <c r="DK51" s="22"/>
      <c r="DL51" s="22"/>
      <c r="DM51" s="37"/>
      <c r="DN51" s="22"/>
      <c r="DO51" s="22"/>
      <c r="DP51" s="22"/>
      <c r="DR51" s="22"/>
      <c r="DS51" s="38"/>
      <c r="DT51" s="22"/>
      <c r="DU51" s="22"/>
      <c r="DV51" s="22"/>
      <c r="DW51" s="37"/>
      <c r="DX51" s="22"/>
      <c r="DY51" s="22"/>
      <c r="DZ51" s="22"/>
      <c r="EB51" s="22"/>
      <c r="EC51" s="38"/>
      <c r="ED51" s="22"/>
      <c r="EE51" s="22"/>
      <c r="EF51" s="22"/>
      <c r="EG51" s="37"/>
      <c r="EH51" s="22"/>
      <c r="EI51" s="22"/>
      <c r="EJ51" s="22"/>
      <c r="EL51" s="22"/>
      <c r="EM51" s="38"/>
      <c r="EN51" s="22"/>
      <c r="EO51" s="22"/>
      <c r="EP51" s="22"/>
      <c r="EQ51" s="37"/>
      <c r="ER51" s="22"/>
      <c r="ES51" s="22"/>
      <c r="ET51" s="22"/>
    </row>
    <row r="52" spans="2:150" x14ac:dyDescent="0.25">
      <c r="B52" s="271" t="s">
        <v>60</v>
      </c>
      <c r="C52" s="271"/>
      <c r="D52" s="271"/>
      <c r="E52" s="271"/>
      <c r="F52" s="22"/>
      <c r="G52" s="22"/>
      <c r="H52" s="22"/>
      <c r="I52" s="22"/>
      <c r="J52" s="22"/>
      <c r="L52" s="271" t="s">
        <v>60</v>
      </c>
      <c r="M52" s="271"/>
      <c r="N52" s="271"/>
      <c r="O52" s="271"/>
      <c r="P52" s="22"/>
      <c r="Q52" s="22"/>
      <c r="R52" s="22"/>
      <c r="S52" s="22"/>
      <c r="T52" s="22"/>
      <c r="V52" s="271" t="s">
        <v>60</v>
      </c>
      <c r="W52" s="271"/>
      <c r="X52" s="271"/>
      <c r="Y52" s="271"/>
      <c r="Z52" s="22"/>
      <c r="AA52" s="22"/>
      <c r="AB52" s="22"/>
      <c r="AC52" s="22"/>
      <c r="AD52" s="22"/>
      <c r="AF52" s="271" t="s">
        <v>60</v>
      </c>
      <c r="AG52" s="271"/>
      <c r="AH52" s="271"/>
      <c r="AI52" s="271"/>
      <c r="AJ52" s="22"/>
      <c r="AK52" s="22"/>
      <c r="AL52" s="22"/>
      <c r="AM52" s="22"/>
      <c r="AN52" s="22"/>
      <c r="AP52" s="271" t="s">
        <v>60</v>
      </c>
      <c r="AQ52" s="271"/>
      <c r="AR52" s="271"/>
      <c r="AS52" s="271"/>
      <c r="AT52" s="22"/>
      <c r="AU52" s="22"/>
      <c r="AV52" s="22"/>
      <c r="AW52" s="22"/>
      <c r="AX52" s="22"/>
      <c r="AZ52" s="271" t="s">
        <v>60</v>
      </c>
      <c r="BA52" s="271"/>
      <c r="BB52" s="271"/>
      <c r="BC52" s="271"/>
      <c r="BD52" s="22"/>
      <c r="BE52" s="22"/>
      <c r="BF52" s="22"/>
      <c r="BG52" s="22"/>
      <c r="BH52" s="22"/>
      <c r="BI52" s="65"/>
      <c r="BJ52" s="271" t="s">
        <v>60</v>
      </c>
      <c r="BK52" s="271"/>
      <c r="BL52" s="271"/>
      <c r="BM52" s="271"/>
      <c r="BN52" s="22"/>
      <c r="BO52" s="22"/>
      <c r="BP52" s="22"/>
      <c r="BQ52" s="22"/>
      <c r="BR52" s="22"/>
      <c r="BT52" s="271" t="s">
        <v>60</v>
      </c>
      <c r="BU52" s="271"/>
      <c r="BV52" s="271"/>
      <c r="BW52" s="271"/>
      <c r="BX52" s="22"/>
      <c r="BY52" s="22"/>
      <c r="BZ52" s="22"/>
      <c r="CA52" s="22"/>
      <c r="CB52" s="22"/>
      <c r="CD52" s="271" t="s">
        <v>60</v>
      </c>
      <c r="CE52" s="271"/>
      <c r="CF52" s="271"/>
      <c r="CG52" s="271"/>
      <c r="CH52" s="22"/>
      <c r="CI52" s="22"/>
      <c r="CJ52" s="22"/>
      <c r="CK52" s="22"/>
      <c r="CL52" s="22"/>
      <c r="CN52" s="271" t="s">
        <v>60</v>
      </c>
      <c r="CO52" s="271"/>
      <c r="CP52" s="271"/>
      <c r="CQ52" s="271"/>
      <c r="CR52" s="22"/>
      <c r="CS52" s="22"/>
      <c r="CT52" s="22"/>
      <c r="CU52" s="22"/>
      <c r="CV52" s="22"/>
      <c r="CX52" s="271" t="s">
        <v>60</v>
      </c>
      <c r="CY52" s="271"/>
      <c r="CZ52" s="271"/>
      <c r="DA52" s="271"/>
      <c r="DB52" s="22"/>
      <c r="DC52" s="22"/>
      <c r="DD52" s="22"/>
      <c r="DE52" s="22"/>
      <c r="DF52" s="22"/>
      <c r="DH52" s="271" t="s">
        <v>60</v>
      </c>
      <c r="DI52" s="271"/>
      <c r="DJ52" s="271"/>
      <c r="DK52" s="271"/>
      <c r="DL52" s="22"/>
      <c r="DM52" s="22"/>
      <c r="DN52" s="22"/>
      <c r="DO52" s="22"/>
      <c r="DP52" s="22"/>
      <c r="DR52" s="271" t="s">
        <v>60</v>
      </c>
      <c r="DS52" s="271"/>
      <c r="DT52" s="271"/>
      <c r="DU52" s="271"/>
      <c r="DV52" s="22"/>
      <c r="DW52" s="22"/>
      <c r="DX52" s="22"/>
      <c r="DY52" s="22"/>
      <c r="DZ52" s="22"/>
      <c r="EB52" s="271" t="s">
        <v>60</v>
      </c>
      <c r="EC52" s="271"/>
      <c r="ED52" s="271"/>
      <c r="EE52" s="271"/>
      <c r="EF52" s="22"/>
      <c r="EG52" s="22"/>
      <c r="EH52" s="22"/>
      <c r="EI52" s="22"/>
      <c r="EJ52" s="22"/>
      <c r="EL52" s="271" t="s">
        <v>60</v>
      </c>
      <c r="EM52" s="271"/>
      <c r="EN52" s="271"/>
      <c r="EO52" s="271"/>
      <c r="EP52" s="22"/>
      <c r="EQ52" s="22"/>
      <c r="ER52" s="22"/>
      <c r="ES52" s="22"/>
      <c r="ET52" s="22"/>
    </row>
    <row r="53" spans="2:150" ht="24" x14ac:dyDescent="0.25">
      <c r="B53" s="23" t="s">
        <v>61</v>
      </c>
      <c r="C53" s="23" t="s">
        <v>62</v>
      </c>
      <c r="D53" s="24" t="s">
        <v>63</v>
      </c>
      <c r="E53" s="24" t="s">
        <v>64</v>
      </c>
      <c r="F53" s="22"/>
      <c r="G53" s="22"/>
      <c r="H53" s="22"/>
      <c r="I53" s="22"/>
      <c r="J53" s="22"/>
      <c r="L53" s="23" t="s">
        <v>61</v>
      </c>
      <c r="M53" s="23" t="s">
        <v>62</v>
      </c>
      <c r="N53" s="24" t="s">
        <v>63</v>
      </c>
      <c r="O53" s="24" t="s">
        <v>64</v>
      </c>
      <c r="P53" s="22"/>
      <c r="Q53" s="22"/>
      <c r="R53" s="22"/>
      <c r="S53" s="22"/>
      <c r="T53" s="22"/>
      <c r="V53" s="23" t="s">
        <v>61</v>
      </c>
      <c r="W53" s="23" t="s">
        <v>62</v>
      </c>
      <c r="X53" s="24" t="s">
        <v>63</v>
      </c>
      <c r="Y53" s="24" t="s">
        <v>64</v>
      </c>
      <c r="Z53" s="22"/>
      <c r="AA53" s="22"/>
      <c r="AB53" s="22"/>
      <c r="AC53" s="22"/>
      <c r="AD53" s="22"/>
      <c r="AF53" s="23" t="s">
        <v>61</v>
      </c>
      <c r="AG53" s="23" t="s">
        <v>62</v>
      </c>
      <c r="AH53" s="24" t="s">
        <v>63</v>
      </c>
      <c r="AI53" s="24" t="s">
        <v>64</v>
      </c>
      <c r="AJ53" s="22"/>
      <c r="AK53" s="22"/>
      <c r="AL53" s="22"/>
      <c r="AM53" s="22"/>
      <c r="AN53" s="22"/>
      <c r="AP53" s="23" t="s">
        <v>61</v>
      </c>
      <c r="AQ53" s="23" t="s">
        <v>62</v>
      </c>
      <c r="AR53" s="24" t="s">
        <v>63</v>
      </c>
      <c r="AS53" s="24" t="s">
        <v>64</v>
      </c>
      <c r="AT53" s="22"/>
      <c r="AU53" s="22"/>
      <c r="AV53" s="22"/>
      <c r="AW53" s="22"/>
      <c r="AX53" s="22"/>
      <c r="AZ53" s="23" t="s">
        <v>61</v>
      </c>
      <c r="BA53" s="23" t="s">
        <v>62</v>
      </c>
      <c r="BB53" s="24" t="s">
        <v>63</v>
      </c>
      <c r="BC53" s="24" t="s">
        <v>64</v>
      </c>
      <c r="BD53" s="22"/>
      <c r="BE53" s="22"/>
      <c r="BF53" s="22"/>
      <c r="BG53" s="22"/>
      <c r="BH53" s="22"/>
      <c r="BI53" s="65"/>
      <c r="BJ53" s="23" t="s">
        <v>61</v>
      </c>
      <c r="BK53" s="23" t="s">
        <v>62</v>
      </c>
      <c r="BL53" s="24" t="s">
        <v>63</v>
      </c>
      <c r="BM53" s="24" t="s">
        <v>64</v>
      </c>
      <c r="BN53" s="22"/>
      <c r="BO53" s="22"/>
      <c r="BP53" s="22"/>
      <c r="BQ53" s="22"/>
      <c r="BR53" s="22"/>
      <c r="BT53" s="23" t="s">
        <v>61</v>
      </c>
      <c r="BU53" s="23" t="s">
        <v>62</v>
      </c>
      <c r="BV53" s="24" t="s">
        <v>63</v>
      </c>
      <c r="BW53" s="24" t="s">
        <v>64</v>
      </c>
      <c r="BX53" s="22"/>
      <c r="BY53" s="22"/>
      <c r="BZ53" s="22"/>
      <c r="CA53" s="22"/>
      <c r="CB53" s="22"/>
      <c r="CD53" s="23" t="s">
        <v>61</v>
      </c>
      <c r="CE53" s="23" t="s">
        <v>62</v>
      </c>
      <c r="CF53" s="24" t="s">
        <v>63</v>
      </c>
      <c r="CG53" s="24" t="s">
        <v>64</v>
      </c>
      <c r="CH53" s="22"/>
      <c r="CI53" s="22"/>
      <c r="CJ53" s="22"/>
      <c r="CK53" s="22"/>
      <c r="CL53" s="22"/>
      <c r="CN53" s="23" t="s">
        <v>61</v>
      </c>
      <c r="CO53" s="23" t="s">
        <v>62</v>
      </c>
      <c r="CP53" s="24" t="s">
        <v>63</v>
      </c>
      <c r="CQ53" s="24" t="s">
        <v>64</v>
      </c>
      <c r="CR53" s="22"/>
      <c r="CS53" s="22"/>
      <c r="CT53" s="22"/>
      <c r="CU53" s="22"/>
      <c r="CV53" s="22"/>
      <c r="CX53" s="23" t="s">
        <v>61</v>
      </c>
      <c r="CY53" s="23" t="s">
        <v>62</v>
      </c>
      <c r="CZ53" s="24" t="s">
        <v>63</v>
      </c>
      <c r="DA53" s="24" t="s">
        <v>64</v>
      </c>
      <c r="DB53" s="22"/>
      <c r="DC53" s="22"/>
      <c r="DD53" s="22"/>
      <c r="DE53" s="22"/>
      <c r="DF53" s="22"/>
      <c r="DH53" s="23" t="s">
        <v>61</v>
      </c>
      <c r="DI53" s="23" t="s">
        <v>62</v>
      </c>
      <c r="DJ53" s="24" t="s">
        <v>63</v>
      </c>
      <c r="DK53" s="24" t="s">
        <v>64</v>
      </c>
      <c r="DL53" s="22"/>
      <c r="DM53" s="22"/>
      <c r="DN53" s="22"/>
      <c r="DO53" s="22"/>
      <c r="DP53" s="22"/>
      <c r="DR53" s="23" t="s">
        <v>61</v>
      </c>
      <c r="DS53" s="23" t="s">
        <v>62</v>
      </c>
      <c r="DT53" s="24" t="s">
        <v>63</v>
      </c>
      <c r="DU53" s="24" t="s">
        <v>64</v>
      </c>
      <c r="DV53" s="22"/>
      <c r="DW53" s="22"/>
      <c r="DX53" s="22"/>
      <c r="DY53" s="22"/>
      <c r="DZ53" s="22"/>
      <c r="EB53" s="23" t="s">
        <v>61</v>
      </c>
      <c r="EC53" s="23" t="s">
        <v>62</v>
      </c>
      <c r="ED53" s="24" t="s">
        <v>63</v>
      </c>
      <c r="EE53" s="24" t="s">
        <v>64</v>
      </c>
      <c r="EF53" s="22"/>
      <c r="EG53" s="22"/>
      <c r="EH53" s="22"/>
      <c r="EI53" s="22"/>
      <c r="EJ53" s="22"/>
      <c r="EL53" s="23" t="s">
        <v>61</v>
      </c>
      <c r="EM53" s="23" t="s">
        <v>62</v>
      </c>
      <c r="EN53" s="24" t="s">
        <v>63</v>
      </c>
      <c r="EO53" s="24" t="s">
        <v>64</v>
      </c>
      <c r="EP53" s="22"/>
      <c r="EQ53" s="22"/>
      <c r="ER53" s="22"/>
      <c r="ES53" s="22"/>
      <c r="ET53" s="22"/>
    </row>
    <row r="54" spans="2:150" x14ac:dyDescent="0.25">
      <c r="B54" s="51" t="s">
        <v>65</v>
      </c>
      <c r="C54" s="51">
        <v>1</v>
      </c>
      <c r="D54" s="52" t="s">
        <v>9</v>
      </c>
      <c r="E54" s="53">
        <v>8400</v>
      </c>
      <c r="F54" s="22"/>
      <c r="G54" s="22"/>
      <c r="H54" s="22"/>
      <c r="I54" s="22"/>
      <c r="J54" s="22"/>
      <c r="L54" s="51" t="s">
        <v>65</v>
      </c>
      <c r="M54" s="51">
        <v>1</v>
      </c>
      <c r="N54" s="52" t="s">
        <v>9</v>
      </c>
      <c r="O54" s="53">
        <v>8400</v>
      </c>
      <c r="P54" s="22"/>
      <c r="Q54" s="22"/>
      <c r="R54" s="22"/>
      <c r="S54" s="22"/>
      <c r="T54" s="22"/>
      <c r="V54" s="51" t="s">
        <v>65</v>
      </c>
      <c r="W54" s="51">
        <v>1</v>
      </c>
      <c r="X54" s="52" t="s">
        <v>9</v>
      </c>
      <c r="Y54" s="53">
        <v>8400</v>
      </c>
      <c r="Z54" s="22"/>
      <c r="AA54" s="22"/>
      <c r="AB54" s="22"/>
      <c r="AC54" s="22"/>
      <c r="AD54" s="22"/>
      <c r="AF54" s="51" t="s">
        <v>65</v>
      </c>
      <c r="AG54" s="51">
        <v>1</v>
      </c>
      <c r="AH54" s="52" t="s">
        <v>9</v>
      </c>
      <c r="AI54" s="53">
        <v>8400</v>
      </c>
      <c r="AJ54" s="22"/>
      <c r="AK54" s="22"/>
      <c r="AL54" s="22"/>
      <c r="AM54" s="22"/>
      <c r="AN54" s="22"/>
      <c r="AP54" s="51" t="s">
        <v>65</v>
      </c>
      <c r="AQ54" s="51">
        <v>1</v>
      </c>
      <c r="AR54" s="52" t="s">
        <v>9</v>
      </c>
      <c r="AS54" s="53">
        <v>8400</v>
      </c>
      <c r="AT54" s="22"/>
      <c r="AU54" s="22"/>
      <c r="AV54" s="22"/>
      <c r="AW54" s="22"/>
      <c r="AX54" s="22"/>
      <c r="AZ54" s="51" t="s">
        <v>65</v>
      </c>
      <c r="BA54" s="51">
        <v>1</v>
      </c>
      <c r="BB54" s="52" t="s">
        <v>9</v>
      </c>
      <c r="BC54" s="53">
        <v>8400</v>
      </c>
      <c r="BD54" s="22"/>
      <c r="BE54" s="22"/>
      <c r="BF54" s="22"/>
      <c r="BG54" s="22"/>
      <c r="BH54" s="22"/>
      <c r="BI54" s="65"/>
      <c r="BJ54" s="51" t="s">
        <v>65</v>
      </c>
      <c r="BK54" s="51">
        <v>1</v>
      </c>
      <c r="BL54" s="52" t="s">
        <v>9</v>
      </c>
      <c r="BM54" s="53">
        <v>8400</v>
      </c>
      <c r="BN54" s="22"/>
      <c r="BO54" s="22"/>
      <c r="BP54" s="22"/>
      <c r="BQ54" s="22"/>
      <c r="BR54" s="22"/>
      <c r="BT54" s="51" t="s">
        <v>65</v>
      </c>
      <c r="BU54" s="51">
        <v>1</v>
      </c>
      <c r="BV54" s="52" t="s">
        <v>9</v>
      </c>
      <c r="BW54" s="53">
        <v>8400</v>
      </c>
      <c r="BX54" s="22"/>
      <c r="BY54" s="22"/>
      <c r="BZ54" s="22"/>
      <c r="CA54" s="22"/>
      <c r="CB54" s="22"/>
      <c r="CD54" s="51" t="s">
        <v>65</v>
      </c>
      <c r="CE54" s="51">
        <v>1</v>
      </c>
      <c r="CF54" s="52" t="s">
        <v>9</v>
      </c>
      <c r="CG54" s="53">
        <v>8400</v>
      </c>
      <c r="CH54" s="22"/>
      <c r="CI54" s="22"/>
      <c r="CJ54" s="22"/>
      <c r="CK54" s="22"/>
      <c r="CL54" s="22"/>
      <c r="CN54" s="51" t="s">
        <v>65</v>
      </c>
      <c r="CO54" s="51">
        <v>1</v>
      </c>
      <c r="CP54" s="52" t="s">
        <v>9</v>
      </c>
      <c r="CQ54" s="53">
        <v>8400</v>
      </c>
      <c r="CR54" s="22"/>
      <c r="CS54" s="22"/>
      <c r="CT54" s="22"/>
      <c r="CU54" s="22"/>
      <c r="CV54" s="22"/>
      <c r="CX54" s="51" t="s">
        <v>65</v>
      </c>
      <c r="CY54" s="51">
        <v>1</v>
      </c>
      <c r="CZ54" s="52" t="s">
        <v>9</v>
      </c>
      <c r="DA54" s="53">
        <v>8400</v>
      </c>
      <c r="DB54" s="22"/>
      <c r="DC54" s="22"/>
      <c r="DD54" s="22"/>
      <c r="DE54" s="22"/>
      <c r="DF54" s="22"/>
      <c r="DH54" s="51" t="s">
        <v>65</v>
      </c>
      <c r="DI54" s="51">
        <v>1</v>
      </c>
      <c r="DJ54" s="52" t="s">
        <v>9</v>
      </c>
      <c r="DK54" s="53">
        <v>8400</v>
      </c>
      <c r="DL54" s="22"/>
      <c r="DM54" s="22"/>
      <c r="DN54" s="22"/>
      <c r="DO54" s="22"/>
      <c r="DP54" s="22"/>
      <c r="DR54" s="51" t="s">
        <v>65</v>
      </c>
      <c r="DS54" s="51">
        <v>1</v>
      </c>
      <c r="DT54" s="52" t="s">
        <v>9</v>
      </c>
      <c r="DU54" s="53">
        <v>8400</v>
      </c>
      <c r="DV54" s="22"/>
      <c r="DW54" s="22"/>
      <c r="DX54" s="22"/>
      <c r="DY54" s="22"/>
      <c r="DZ54" s="22"/>
      <c r="EB54" s="51" t="s">
        <v>65</v>
      </c>
      <c r="EC54" s="51">
        <v>1</v>
      </c>
      <c r="ED54" s="52" t="s">
        <v>9</v>
      </c>
      <c r="EE54" s="53">
        <v>8400</v>
      </c>
      <c r="EF54" s="22"/>
      <c r="EG54" s="22"/>
      <c r="EH54" s="22"/>
      <c r="EI54" s="22"/>
      <c r="EJ54" s="22"/>
      <c r="EL54" s="51" t="s">
        <v>65</v>
      </c>
      <c r="EM54" s="51">
        <v>1</v>
      </c>
      <c r="EN54" s="52" t="s">
        <v>9</v>
      </c>
      <c r="EO54" s="53">
        <v>8400</v>
      </c>
      <c r="EP54" s="22"/>
      <c r="EQ54" s="22"/>
      <c r="ER54" s="22"/>
      <c r="ES54" s="22"/>
      <c r="ET54" s="22"/>
    </row>
    <row r="55" spans="2:150" ht="36" x14ac:dyDescent="0.25">
      <c r="B55" s="20" t="s">
        <v>66</v>
      </c>
      <c r="C55" s="27">
        <f t="shared" ref="C55:D58" si="133">+C17</f>
        <v>0</v>
      </c>
      <c r="D55" s="33">
        <f t="shared" si="133"/>
        <v>1</v>
      </c>
      <c r="E55" s="54">
        <f>+H16</f>
        <v>0</v>
      </c>
      <c r="F55" s="22"/>
      <c r="G55" s="22"/>
      <c r="H55" s="22"/>
      <c r="I55" s="22"/>
      <c r="J55" s="22"/>
      <c r="L55" s="20" t="s">
        <v>66</v>
      </c>
      <c r="M55" s="27">
        <f t="shared" ref="M55:N58" si="134">+M17</f>
        <v>0</v>
      </c>
      <c r="N55" s="33">
        <f t="shared" si="134"/>
        <v>1</v>
      </c>
      <c r="O55" s="54">
        <f>+R16</f>
        <v>0</v>
      </c>
      <c r="P55" s="22"/>
      <c r="Q55" s="22"/>
      <c r="R55" s="22"/>
      <c r="S55" s="22"/>
      <c r="T55" s="22"/>
      <c r="V55" s="20" t="s">
        <v>66</v>
      </c>
      <c r="W55" s="27">
        <f t="shared" ref="W55:X58" si="135">+W17</f>
        <v>0</v>
      </c>
      <c r="X55" s="33">
        <f t="shared" si="135"/>
        <v>1</v>
      </c>
      <c r="Y55" s="54">
        <f>+AB16</f>
        <v>0</v>
      </c>
      <c r="Z55" s="22"/>
      <c r="AA55" s="22"/>
      <c r="AB55" s="22"/>
      <c r="AC55" s="22"/>
      <c r="AD55" s="22"/>
      <c r="AF55" s="20" t="s">
        <v>66</v>
      </c>
      <c r="AG55" s="27">
        <f t="shared" ref="AG55:AH58" si="136">+AG17</f>
        <v>0</v>
      </c>
      <c r="AH55" s="33">
        <f t="shared" si="136"/>
        <v>1</v>
      </c>
      <c r="AI55" s="54">
        <f>+AL16</f>
        <v>0</v>
      </c>
      <c r="AJ55" s="22"/>
      <c r="AK55" s="22"/>
      <c r="AL55" s="22"/>
      <c r="AM55" s="22"/>
      <c r="AN55" s="22"/>
      <c r="AP55" s="20" t="s">
        <v>66</v>
      </c>
      <c r="AQ55" s="27">
        <f t="shared" ref="AQ55:AR58" si="137">+AQ17</f>
        <v>0</v>
      </c>
      <c r="AR55" s="33">
        <f t="shared" si="137"/>
        <v>1</v>
      </c>
      <c r="AS55" s="54">
        <f>+AV16</f>
        <v>0</v>
      </c>
      <c r="AT55" s="22"/>
      <c r="AU55" s="22"/>
      <c r="AV55" s="22"/>
      <c r="AW55" s="22"/>
      <c r="AX55" s="22"/>
      <c r="AZ55" s="20" t="s">
        <v>66</v>
      </c>
      <c r="BA55" s="27">
        <f t="shared" ref="BA55:BB58" si="138">+BA17</f>
        <v>0</v>
      </c>
      <c r="BB55" s="33">
        <f t="shared" si="138"/>
        <v>1</v>
      </c>
      <c r="BC55" s="54">
        <f>+BF16</f>
        <v>0</v>
      </c>
      <c r="BD55" s="22"/>
      <c r="BE55" s="22"/>
      <c r="BF55" s="22"/>
      <c r="BG55" s="22"/>
      <c r="BH55" s="22"/>
      <c r="BI55" s="65"/>
      <c r="BJ55" s="20" t="s">
        <v>66</v>
      </c>
      <c r="BK55" s="27">
        <f t="shared" ref="BK55:BL58" si="139">+BK17</f>
        <v>0</v>
      </c>
      <c r="BL55" s="33">
        <f t="shared" si="139"/>
        <v>1</v>
      </c>
      <c r="BM55" s="54">
        <f>+BP16</f>
        <v>0</v>
      </c>
      <c r="BN55" s="22"/>
      <c r="BO55" s="22"/>
      <c r="BP55" s="22"/>
      <c r="BQ55" s="22"/>
      <c r="BR55" s="22"/>
      <c r="BT55" s="20" t="s">
        <v>66</v>
      </c>
      <c r="BU55" s="27">
        <f t="shared" ref="BU55:BV58" si="140">+BU17</f>
        <v>0</v>
      </c>
      <c r="BV55" s="33">
        <f t="shared" si="140"/>
        <v>1</v>
      </c>
      <c r="BW55" s="54">
        <f>+BZ16</f>
        <v>0</v>
      </c>
      <c r="BX55" s="22"/>
      <c r="BY55" s="22"/>
      <c r="BZ55" s="22"/>
      <c r="CA55" s="22"/>
      <c r="CB55" s="22"/>
      <c r="CD55" s="20" t="s">
        <v>66</v>
      </c>
      <c r="CE55" s="27">
        <f t="shared" ref="CE55:CF58" si="141">+CE17</f>
        <v>0</v>
      </c>
      <c r="CF55" s="33">
        <f t="shared" si="141"/>
        <v>1</v>
      </c>
      <c r="CG55" s="54">
        <f>+CJ16</f>
        <v>0</v>
      </c>
      <c r="CH55" s="22"/>
      <c r="CI55" s="22"/>
      <c r="CJ55" s="22"/>
      <c r="CK55" s="22"/>
      <c r="CL55" s="22"/>
      <c r="CN55" s="20" t="s">
        <v>66</v>
      </c>
      <c r="CO55" s="27">
        <f t="shared" ref="CO55:CP58" si="142">+CO17</f>
        <v>0</v>
      </c>
      <c r="CP55" s="33">
        <f t="shared" si="142"/>
        <v>1</v>
      </c>
      <c r="CQ55" s="54">
        <f>+CT16</f>
        <v>0</v>
      </c>
      <c r="CR55" s="22"/>
      <c r="CS55" s="22"/>
      <c r="CT55" s="22"/>
      <c r="CU55" s="22"/>
      <c r="CV55" s="22"/>
      <c r="CX55" s="20" t="s">
        <v>66</v>
      </c>
      <c r="CY55" s="27">
        <f t="shared" ref="CY55:CZ58" si="143">+CY17</f>
        <v>0</v>
      </c>
      <c r="CZ55" s="33">
        <f t="shared" si="143"/>
        <v>1</v>
      </c>
      <c r="DA55" s="54">
        <f>+DD16</f>
        <v>0</v>
      </c>
      <c r="DB55" s="22"/>
      <c r="DC55" s="22"/>
      <c r="DD55" s="22"/>
      <c r="DE55" s="22"/>
      <c r="DF55" s="22"/>
      <c r="DH55" s="20" t="s">
        <v>66</v>
      </c>
      <c r="DI55" s="27">
        <f t="shared" ref="DI55:DJ58" si="144">+DI17</f>
        <v>0</v>
      </c>
      <c r="DJ55" s="33">
        <f t="shared" si="144"/>
        <v>1</v>
      </c>
      <c r="DK55" s="54">
        <f>+DN16</f>
        <v>0</v>
      </c>
      <c r="DL55" s="22"/>
      <c r="DM55" s="22"/>
      <c r="DN55" s="22"/>
      <c r="DO55" s="22"/>
      <c r="DP55" s="22"/>
      <c r="DR55" s="20" t="s">
        <v>66</v>
      </c>
      <c r="DS55" s="27">
        <f t="shared" ref="DS55:DT58" si="145">+DS17</f>
        <v>0</v>
      </c>
      <c r="DT55" s="33">
        <f t="shared" si="145"/>
        <v>1</v>
      </c>
      <c r="DU55" s="54">
        <f>+DX16</f>
        <v>0</v>
      </c>
      <c r="DV55" s="22"/>
      <c r="DW55" s="22"/>
      <c r="DX55" s="22"/>
      <c r="DY55" s="22"/>
      <c r="DZ55" s="22"/>
      <c r="EB55" s="20" t="s">
        <v>66</v>
      </c>
      <c r="EC55" s="27">
        <f t="shared" ref="EC55:ED58" si="146">+EC17</f>
        <v>0</v>
      </c>
      <c r="ED55" s="33">
        <f t="shared" si="146"/>
        <v>1</v>
      </c>
      <c r="EE55" s="54">
        <f>+EH16</f>
        <v>0</v>
      </c>
      <c r="EF55" s="22"/>
      <c r="EG55" s="22"/>
      <c r="EH55" s="22"/>
      <c r="EI55" s="22"/>
      <c r="EJ55" s="22"/>
      <c r="EL55" s="20" t="s">
        <v>66</v>
      </c>
      <c r="EM55" s="27">
        <f t="shared" ref="EM55:EN58" si="147">+EM17</f>
        <v>0</v>
      </c>
      <c r="EN55" s="33">
        <f t="shared" si="147"/>
        <v>1</v>
      </c>
      <c r="EO55" s="54">
        <f>+ER16</f>
        <v>0</v>
      </c>
      <c r="EP55" s="22"/>
      <c r="EQ55" s="22"/>
      <c r="ER55" s="22"/>
      <c r="ES55" s="22"/>
      <c r="ET55" s="22"/>
    </row>
    <row r="56" spans="2:150" ht="40.5" customHeight="1" x14ac:dyDescent="0.25">
      <c r="B56" s="20" t="s">
        <v>67</v>
      </c>
      <c r="C56" s="27">
        <f t="shared" si="133"/>
        <v>0</v>
      </c>
      <c r="D56" s="33">
        <f t="shared" si="133"/>
        <v>0.77</v>
      </c>
      <c r="E56" s="31">
        <f>+(E55*D56)</f>
        <v>0</v>
      </c>
      <c r="F56" s="22"/>
      <c r="G56" s="22"/>
      <c r="H56" s="37"/>
      <c r="I56" s="22"/>
      <c r="J56" s="22"/>
      <c r="L56" s="20" t="s">
        <v>67</v>
      </c>
      <c r="M56" s="27">
        <f t="shared" si="134"/>
        <v>0</v>
      </c>
      <c r="N56" s="33">
        <f t="shared" si="134"/>
        <v>0.77</v>
      </c>
      <c r="O56" s="31">
        <f>+(O55*N56)</f>
        <v>0</v>
      </c>
      <c r="P56" s="22"/>
      <c r="Q56" s="22"/>
      <c r="R56" s="37"/>
      <c r="S56" s="22"/>
      <c r="T56" s="22"/>
      <c r="V56" s="20" t="s">
        <v>67</v>
      </c>
      <c r="W56" s="27">
        <f t="shared" si="135"/>
        <v>0</v>
      </c>
      <c r="X56" s="33">
        <f t="shared" si="135"/>
        <v>0.77</v>
      </c>
      <c r="Y56" s="31">
        <f>+(Y55*X56)</f>
        <v>0</v>
      </c>
      <c r="Z56" s="22"/>
      <c r="AA56" s="22"/>
      <c r="AB56" s="37"/>
      <c r="AC56" s="22"/>
      <c r="AD56" s="22"/>
      <c r="AF56" s="20" t="s">
        <v>67</v>
      </c>
      <c r="AG56" s="27">
        <f t="shared" si="136"/>
        <v>0</v>
      </c>
      <c r="AH56" s="33">
        <f t="shared" si="136"/>
        <v>0.77</v>
      </c>
      <c r="AI56" s="31">
        <f>+(AI55*AH56)</f>
        <v>0</v>
      </c>
      <c r="AJ56" s="22"/>
      <c r="AK56" s="22"/>
      <c r="AL56" s="37"/>
      <c r="AM56" s="22"/>
      <c r="AN56" s="22"/>
      <c r="AP56" s="20" t="s">
        <v>67</v>
      </c>
      <c r="AQ56" s="27">
        <f t="shared" si="137"/>
        <v>0</v>
      </c>
      <c r="AR56" s="33">
        <f t="shared" si="137"/>
        <v>0.77</v>
      </c>
      <c r="AS56" s="31">
        <f>+(AS55*AR56)</f>
        <v>0</v>
      </c>
      <c r="AT56" s="22"/>
      <c r="AU56" s="22"/>
      <c r="AV56" s="37"/>
      <c r="AW56" s="22"/>
      <c r="AX56" s="22"/>
      <c r="AZ56" s="20" t="s">
        <v>67</v>
      </c>
      <c r="BA56" s="27">
        <f t="shared" si="138"/>
        <v>0</v>
      </c>
      <c r="BB56" s="33">
        <f t="shared" si="138"/>
        <v>0.77</v>
      </c>
      <c r="BC56" s="31">
        <f>+(BC55*BB56)</f>
        <v>0</v>
      </c>
      <c r="BD56" s="22"/>
      <c r="BE56" s="22"/>
      <c r="BF56" s="37"/>
      <c r="BG56" s="22"/>
      <c r="BH56" s="22"/>
      <c r="BI56" s="65"/>
      <c r="BJ56" s="20" t="s">
        <v>67</v>
      </c>
      <c r="BK56" s="27">
        <f t="shared" si="139"/>
        <v>0</v>
      </c>
      <c r="BL56" s="33">
        <f t="shared" si="139"/>
        <v>0.77</v>
      </c>
      <c r="BM56" s="31">
        <f>+(BM55*BL56)</f>
        <v>0</v>
      </c>
      <c r="BN56" s="22"/>
      <c r="BO56" s="22"/>
      <c r="BP56" s="37"/>
      <c r="BQ56" s="22"/>
      <c r="BR56" s="22"/>
      <c r="BT56" s="20" t="s">
        <v>67</v>
      </c>
      <c r="BU56" s="27">
        <f t="shared" si="140"/>
        <v>0</v>
      </c>
      <c r="BV56" s="33">
        <f t="shared" si="140"/>
        <v>0.77</v>
      </c>
      <c r="BW56" s="31">
        <f>+(BW55*BV56)</f>
        <v>0</v>
      </c>
      <c r="BX56" s="22"/>
      <c r="BY56" s="22"/>
      <c r="BZ56" s="37"/>
      <c r="CA56" s="22"/>
      <c r="CB56" s="22"/>
      <c r="CD56" s="20" t="s">
        <v>67</v>
      </c>
      <c r="CE56" s="27">
        <f t="shared" si="141"/>
        <v>0</v>
      </c>
      <c r="CF56" s="33">
        <f t="shared" si="141"/>
        <v>0.77</v>
      </c>
      <c r="CG56" s="31">
        <f>+(CG55*CF56)</f>
        <v>0</v>
      </c>
      <c r="CH56" s="22"/>
      <c r="CI56" s="22"/>
      <c r="CJ56" s="37"/>
      <c r="CK56" s="22"/>
      <c r="CL56" s="22"/>
      <c r="CN56" s="20" t="s">
        <v>67</v>
      </c>
      <c r="CO56" s="27">
        <f t="shared" si="142"/>
        <v>0</v>
      </c>
      <c r="CP56" s="33">
        <f t="shared" si="142"/>
        <v>0.77</v>
      </c>
      <c r="CQ56" s="31">
        <f>+(CQ55*CP56)</f>
        <v>0</v>
      </c>
      <c r="CR56" s="22"/>
      <c r="CS56" s="22"/>
      <c r="CT56" s="37"/>
      <c r="CU56" s="22"/>
      <c r="CV56" s="22"/>
      <c r="CX56" s="20" t="s">
        <v>67</v>
      </c>
      <c r="CY56" s="27">
        <f t="shared" si="143"/>
        <v>0</v>
      </c>
      <c r="CZ56" s="33">
        <f t="shared" si="143"/>
        <v>0.77</v>
      </c>
      <c r="DA56" s="31">
        <f>+(DA55*CZ56)</f>
        <v>0</v>
      </c>
      <c r="DB56" s="22"/>
      <c r="DC56" s="22"/>
      <c r="DD56" s="37"/>
      <c r="DE56" s="22"/>
      <c r="DF56" s="22"/>
      <c r="DH56" s="20" t="s">
        <v>67</v>
      </c>
      <c r="DI56" s="27">
        <f t="shared" si="144"/>
        <v>0</v>
      </c>
      <c r="DJ56" s="33">
        <f t="shared" si="144"/>
        <v>0.77</v>
      </c>
      <c r="DK56" s="31">
        <f>+(DK55*DJ56)</f>
        <v>0</v>
      </c>
      <c r="DL56" s="22"/>
      <c r="DM56" s="22"/>
      <c r="DN56" s="37"/>
      <c r="DO56" s="22"/>
      <c r="DP56" s="22"/>
      <c r="DR56" s="20" t="s">
        <v>67</v>
      </c>
      <c r="DS56" s="27">
        <f t="shared" si="145"/>
        <v>0</v>
      </c>
      <c r="DT56" s="33">
        <f t="shared" si="145"/>
        <v>0.77</v>
      </c>
      <c r="DU56" s="31">
        <f>+(DU55*DT56)</f>
        <v>0</v>
      </c>
      <c r="DV56" s="22"/>
      <c r="DW56" s="22"/>
      <c r="DX56" s="37"/>
      <c r="DY56" s="22"/>
      <c r="DZ56" s="22"/>
      <c r="EB56" s="20" t="s">
        <v>67</v>
      </c>
      <c r="EC56" s="27">
        <f t="shared" si="146"/>
        <v>0</v>
      </c>
      <c r="ED56" s="33">
        <f t="shared" si="146"/>
        <v>0.77</v>
      </c>
      <c r="EE56" s="31">
        <f>+(EE55*ED56)</f>
        <v>0</v>
      </c>
      <c r="EF56" s="22"/>
      <c r="EG56" s="22"/>
      <c r="EH56" s="37"/>
      <c r="EI56" s="22"/>
      <c r="EJ56" s="22"/>
      <c r="EL56" s="20" t="s">
        <v>67</v>
      </c>
      <c r="EM56" s="27">
        <f t="shared" si="147"/>
        <v>0</v>
      </c>
      <c r="EN56" s="33">
        <f t="shared" si="147"/>
        <v>0.77</v>
      </c>
      <c r="EO56" s="31">
        <f>+(EO55*EN56)</f>
        <v>0</v>
      </c>
      <c r="EP56" s="22"/>
      <c r="EQ56" s="22"/>
      <c r="ER56" s="37"/>
      <c r="ES56" s="22"/>
      <c r="ET56" s="22"/>
    </row>
    <row r="57" spans="2:150" ht="30.75" customHeight="1" x14ac:dyDescent="0.25">
      <c r="B57" s="20" t="s">
        <v>68</v>
      </c>
      <c r="C57" s="27">
        <f t="shared" si="133"/>
        <v>0</v>
      </c>
      <c r="D57" s="33">
        <f t="shared" si="133"/>
        <v>0.2</v>
      </c>
      <c r="E57" s="31">
        <f>+D57*E55</f>
        <v>0</v>
      </c>
      <c r="F57" s="22"/>
      <c r="G57" s="37"/>
      <c r="H57" s="22"/>
      <c r="I57" s="22"/>
      <c r="J57" s="22"/>
      <c r="L57" s="20" t="s">
        <v>68</v>
      </c>
      <c r="M57" s="27">
        <f t="shared" si="134"/>
        <v>0</v>
      </c>
      <c r="N57" s="33">
        <f t="shared" si="134"/>
        <v>0.2</v>
      </c>
      <c r="O57" s="31">
        <f>+N57*O55</f>
        <v>0</v>
      </c>
      <c r="P57" s="22"/>
      <c r="Q57" s="37"/>
      <c r="R57" s="22"/>
      <c r="S57" s="22"/>
      <c r="T57" s="22"/>
      <c r="V57" s="20" t="s">
        <v>68</v>
      </c>
      <c r="W57" s="27">
        <f t="shared" si="135"/>
        <v>0</v>
      </c>
      <c r="X57" s="33">
        <f t="shared" si="135"/>
        <v>0.2</v>
      </c>
      <c r="Y57" s="31">
        <f>+X57*Y55</f>
        <v>0</v>
      </c>
      <c r="Z57" s="22"/>
      <c r="AA57" s="37"/>
      <c r="AB57" s="22"/>
      <c r="AC57" s="22"/>
      <c r="AD57" s="22"/>
      <c r="AF57" s="20" t="s">
        <v>68</v>
      </c>
      <c r="AG57" s="27">
        <f t="shared" si="136"/>
        <v>0</v>
      </c>
      <c r="AH57" s="33">
        <f t="shared" si="136"/>
        <v>0.2</v>
      </c>
      <c r="AI57" s="31">
        <f>+AH57*AI55</f>
        <v>0</v>
      </c>
      <c r="AJ57" s="22"/>
      <c r="AK57" s="37"/>
      <c r="AL57" s="22"/>
      <c r="AM57" s="22"/>
      <c r="AN57" s="22"/>
      <c r="AP57" s="20" t="s">
        <v>68</v>
      </c>
      <c r="AQ57" s="27">
        <f t="shared" si="137"/>
        <v>0</v>
      </c>
      <c r="AR57" s="33">
        <f t="shared" si="137"/>
        <v>0.2</v>
      </c>
      <c r="AS57" s="31">
        <f>+AR57*AS55</f>
        <v>0</v>
      </c>
      <c r="AT57" s="22"/>
      <c r="AU57" s="37"/>
      <c r="AV57" s="22"/>
      <c r="AW57" s="22"/>
      <c r="AX57" s="22"/>
      <c r="AZ57" s="20" t="s">
        <v>68</v>
      </c>
      <c r="BA57" s="27">
        <f t="shared" si="138"/>
        <v>0</v>
      </c>
      <c r="BB57" s="33">
        <f t="shared" si="138"/>
        <v>0.2</v>
      </c>
      <c r="BC57" s="31">
        <f>+BB57*BC55</f>
        <v>0</v>
      </c>
      <c r="BD57" s="22"/>
      <c r="BE57" s="37"/>
      <c r="BF57" s="22"/>
      <c r="BG57" s="22"/>
      <c r="BH57" s="22"/>
      <c r="BI57" s="65"/>
      <c r="BJ57" s="20" t="s">
        <v>68</v>
      </c>
      <c r="BK57" s="27">
        <f t="shared" si="139"/>
        <v>0</v>
      </c>
      <c r="BL57" s="33">
        <f t="shared" si="139"/>
        <v>0.2</v>
      </c>
      <c r="BM57" s="31">
        <f>+BL57*BM55</f>
        <v>0</v>
      </c>
      <c r="BN57" s="22"/>
      <c r="BO57" s="37"/>
      <c r="BP57" s="22"/>
      <c r="BQ57" s="22"/>
      <c r="BR57" s="22"/>
      <c r="BT57" s="20" t="s">
        <v>68</v>
      </c>
      <c r="BU57" s="27">
        <f t="shared" si="140"/>
        <v>0</v>
      </c>
      <c r="BV57" s="33">
        <f t="shared" si="140"/>
        <v>0.2</v>
      </c>
      <c r="BW57" s="31">
        <f>+BV57*BW55</f>
        <v>0</v>
      </c>
      <c r="BX57" s="22"/>
      <c r="BY57" s="37"/>
      <c r="BZ57" s="22"/>
      <c r="CA57" s="22"/>
      <c r="CB57" s="22"/>
      <c r="CD57" s="20" t="s">
        <v>68</v>
      </c>
      <c r="CE57" s="27">
        <f t="shared" si="141"/>
        <v>0</v>
      </c>
      <c r="CF57" s="33">
        <f t="shared" si="141"/>
        <v>0.2</v>
      </c>
      <c r="CG57" s="31">
        <f>+CF57*CG55</f>
        <v>0</v>
      </c>
      <c r="CH57" s="22"/>
      <c r="CI57" s="37"/>
      <c r="CJ57" s="22"/>
      <c r="CK57" s="22"/>
      <c r="CL57" s="22"/>
      <c r="CN57" s="20" t="s">
        <v>68</v>
      </c>
      <c r="CO57" s="27">
        <f t="shared" si="142"/>
        <v>0</v>
      </c>
      <c r="CP57" s="33">
        <f t="shared" si="142"/>
        <v>0.2</v>
      </c>
      <c r="CQ57" s="31">
        <f>+CP57*CQ55</f>
        <v>0</v>
      </c>
      <c r="CR57" s="22"/>
      <c r="CS57" s="37"/>
      <c r="CT57" s="22"/>
      <c r="CU57" s="22"/>
      <c r="CV57" s="22"/>
      <c r="CX57" s="20" t="s">
        <v>68</v>
      </c>
      <c r="CY57" s="27">
        <f t="shared" si="143"/>
        <v>0</v>
      </c>
      <c r="CZ57" s="33">
        <f t="shared" si="143"/>
        <v>0.2</v>
      </c>
      <c r="DA57" s="31">
        <f>+CZ57*DA55</f>
        <v>0</v>
      </c>
      <c r="DB57" s="22"/>
      <c r="DC57" s="37"/>
      <c r="DD57" s="22"/>
      <c r="DE57" s="22"/>
      <c r="DF57" s="22"/>
      <c r="DH57" s="20" t="s">
        <v>68</v>
      </c>
      <c r="DI57" s="27">
        <f t="shared" si="144"/>
        <v>0</v>
      </c>
      <c r="DJ57" s="33">
        <f t="shared" si="144"/>
        <v>0.2</v>
      </c>
      <c r="DK57" s="31">
        <f>+DJ57*DK55</f>
        <v>0</v>
      </c>
      <c r="DL57" s="22"/>
      <c r="DM57" s="37"/>
      <c r="DN57" s="22"/>
      <c r="DO57" s="22"/>
      <c r="DP57" s="22"/>
      <c r="DR57" s="20" t="s">
        <v>68</v>
      </c>
      <c r="DS57" s="27">
        <f t="shared" si="145"/>
        <v>0</v>
      </c>
      <c r="DT57" s="33">
        <f t="shared" si="145"/>
        <v>0.2</v>
      </c>
      <c r="DU57" s="31">
        <f>+DT57*DU55</f>
        <v>0</v>
      </c>
      <c r="DV57" s="22"/>
      <c r="DW57" s="37"/>
      <c r="DX57" s="22"/>
      <c r="DY57" s="22"/>
      <c r="DZ57" s="22"/>
      <c r="EB57" s="20" t="s">
        <v>68</v>
      </c>
      <c r="EC57" s="27">
        <f t="shared" si="146"/>
        <v>0</v>
      </c>
      <c r="ED57" s="33">
        <f t="shared" si="146"/>
        <v>0.2</v>
      </c>
      <c r="EE57" s="31">
        <f>+ED57*EE55</f>
        <v>0</v>
      </c>
      <c r="EF57" s="22"/>
      <c r="EG57" s="37"/>
      <c r="EH57" s="22"/>
      <c r="EI57" s="22"/>
      <c r="EJ57" s="22"/>
      <c r="EL57" s="20" t="s">
        <v>68</v>
      </c>
      <c r="EM57" s="27">
        <f t="shared" si="147"/>
        <v>0</v>
      </c>
      <c r="EN57" s="33">
        <f t="shared" si="147"/>
        <v>0.2</v>
      </c>
      <c r="EO57" s="31">
        <f>+EN57*EO55</f>
        <v>0</v>
      </c>
      <c r="EP57" s="22"/>
      <c r="EQ57" s="37"/>
      <c r="ER57" s="22"/>
      <c r="ES57" s="22"/>
      <c r="ET57" s="22"/>
    </row>
    <row r="58" spans="2:150" x14ac:dyDescent="0.25">
      <c r="B58" s="34" t="str">
        <f>+B20</f>
        <v xml:space="preserve">DESPERDICIO </v>
      </c>
      <c r="C58" s="34">
        <f t="shared" si="133"/>
        <v>0</v>
      </c>
      <c r="D58" s="55">
        <f t="shared" si="133"/>
        <v>0.03</v>
      </c>
      <c r="E58" s="56">
        <f>+E55*D58</f>
        <v>0</v>
      </c>
      <c r="F58" s="22"/>
      <c r="G58" s="22"/>
      <c r="H58" s="22"/>
      <c r="I58" s="22"/>
      <c r="J58" s="22"/>
      <c r="L58" s="34" t="str">
        <f>+L20</f>
        <v xml:space="preserve">DESPERDICIO </v>
      </c>
      <c r="M58" s="34">
        <f t="shared" si="134"/>
        <v>0</v>
      </c>
      <c r="N58" s="55">
        <f t="shared" si="134"/>
        <v>0.03</v>
      </c>
      <c r="O58" s="56">
        <f>+O55*N58</f>
        <v>0</v>
      </c>
      <c r="P58" s="22"/>
      <c r="Q58" s="22"/>
      <c r="R58" s="22"/>
      <c r="S58" s="22"/>
      <c r="T58" s="22"/>
      <c r="V58" s="34" t="str">
        <f>+V20</f>
        <v xml:space="preserve">DESPERDICIO </v>
      </c>
      <c r="W58" s="34">
        <f t="shared" si="135"/>
        <v>0</v>
      </c>
      <c r="X58" s="55">
        <f t="shared" si="135"/>
        <v>0.03</v>
      </c>
      <c r="Y58" s="56">
        <f>+Y55*X58</f>
        <v>0</v>
      </c>
      <c r="Z58" s="22"/>
      <c r="AA58" s="22"/>
      <c r="AB58" s="22"/>
      <c r="AC58" s="22"/>
      <c r="AD58" s="22"/>
      <c r="AF58" s="34" t="str">
        <f>+AF20</f>
        <v xml:space="preserve">DESPERDICIO </v>
      </c>
      <c r="AG58" s="34">
        <f t="shared" si="136"/>
        <v>0</v>
      </c>
      <c r="AH58" s="55">
        <f t="shared" si="136"/>
        <v>0.03</v>
      </c>
      <c r="AI58" s="56">
        <f>+AI55*AH58</f>
        <v>0</v>
      </c>
      <c r="AJ58" s="22"/>
      <c r="AK58" s="22"/>
      <c r="AL58" s="22"/>
      <c r="AM58" s="22"/>
      <c r="AN58" s="22"/>
      <c r="AP58" s="34" t="str">
        <f>+AP20</f>
        <v xml:space="preserve">DESPERDICIO </v>
      </c>
      <c r="AQ58" s="34">
        <f t="shared" si="137"/>
        <v>0</v>
      </c>
      <c r="AR58" s="55">
        <f t="shared" si="137"/>
        <v>0.03</v>
      </c>
      <c r="AS58" s="56">
        <f>+AS55*AR58</f>
        <v>0</v>
      </c>
      <c r="AT58" s="22"/>
      <c r="AU58" s="22"/>
      <c r="AV58" s="22"/>
      <c r="AW58" s="22"/>
      <c r="AX58" s="22"/>
      <c r="AZ58" s="34" t="str">
        <f>+AZ20</f>
        <v xml:space="preserve">DESPERDICIO </v>
      </c>
      <c r="BA58" s="34">
        <f t="shared" si="138"/>
        <v>0</v>
      </c>
      <c r="BB58" s="55">
        <f t="shared" si="138"/>
        <v>0.03</v>
      </c>
      <c r="BC58" s="56">
        <f>+BC55*BB58</f>
        <v>0</v>
      </c>
      <c r="BD58" s="22"/>
      <c r="BE58" s="22"/>
      <c r="BF58" s="22"/>
      <c r="BG58" s="22"/>
      <c r="BH58" s="22"/>
      <c r="BI58" s="65"/>
      <c r="BJ58" s="34" t="str">
        <f>+BJ20</f>
        <v xml:space="preserve">DESPERDICIO </v>
      </c>
      <c r="BK58" s="34">
        <f t="shared" si="139"/>
        <v>0</v>
      </c>
      <c r="BL58" s="55">
        <f t="shared" si="139"/>
        <v>0.03</v>
      </c>
      <c r="BM58" s="56">
        <f>+BM55*BL58</f>
        <v>0</v>
      </c>
      <c r="BN58" s="22"/>
      <c r="BO58" s="22"/>
      <c r="BP58" s="22"/>
      <c r="BQ58" s="22"/>
      <c r="BR58" s="22"/>
      <c r="BT58" s="34" t="str">
        <f>+BT20</f>
        <v xml:space="preserve">DESPERDICIO </v>
      </c>
      <c r="BU58" s="34">
        <f t="shared" si="140"/>
        <v>0</v>
      </c>
      <c r="BV58" s="55">
        <f t="shared" si="140"/>
        <v>0.03</v>
      </c>
      <c r="BW58" s="56">
        <f>+BW55*BV58</f>
        <v>0</v>
      </c>
      <c r="BX58" s="22"/>
      <c r="BY58" s="22"/>
      <c r="BZ58" s="22"/>
      <c r="CA58" s="22"/>
      <c r="CB58" s="22"/>
      <c r="CD58" s="34" t="str">
        <f>+CD20</f>
        <v xml:space="preserve">DESPERDICIO </v>
      </c>
      <c r="CE58" s="34">
        <f t="shared" si="141"/>
        <v>0</v>
      </c>
      <c r="CF58" s="55">
        <f t="shared" si="141"/>
        <v>0.03</v>
      </c>
      <c r="CG58" s="56">
        <f>+CG55*CF58</f>
        <v>0</v>
      </c>
      <c r="CH58" s="22"/>
      <c r="CI58" s="22"/>
      <c r="CJ58" s="22"/>
      <c r="CK58" s="22"/>
      <c r="CL58" s="22"/>
      <c r="CN58" s="34" t="str">
        <f>+CN20</f>
        <v xml:space="preserve">DESPERDICIO </v>
      </c>
      <c r="CO58" s="34">
        <f t="shared" si="142"/>
        <v>0</v>
      </c>
      <c r="CP58" s="55">
        <f t="shared" si="142"/>
        <v>0.03</v>
      </c>
      <c r="CQ58" s="56">
        <f>+CQ55*CP58</f>
        <v>0</v>
      </c>
      <c r="CR58" s="22"/>
      <c r="CS58" s="22"/>
      <c r="CT58" s="22"/>
      <c r="CU58" s="22"/>
      <c r="CV58" s="22"/>
      <c r="CX58" s="34" t="str">
        <f>+CX20</f>
        <v xml:space="preserve">DESPERDICIO </v>
      </c>
      <c r="CY58" s="34">
        <f t="shared" si="143"/>
        <v>0</v>
      </c>
      <c r="CZ58" s="55">
        <f t="shared" si="143"/>
        <v>0.03</v>
      </c>
      <c r="DA58" s="56">
        <f>+DA55*CZ58</f>
        <v>0</v>
      </c>
      <c r="DB58" s="22"/>
      <c r="DC58" s="22"/>
      <c r="DD58" s="22"/>
      <c r="DE58" s="22"/>
      <c r="DF58" s="22"/>
      <c r="DH58" s="34" t="str">
        <f>+DH20</f>
        <v xml:space="preserve">DESPERDICIO </v>
      </c>
      <c r="DI58" s="34">
        <f t="shared" si="144"/>
        <v>0</v>
      </c>
      <c r="DJ58" s="55">
        <f t="shared" si="144"/>
        <v>0.03</v>
      </c>
      <c r="DK58" s="56">
        <f>+DK55*DJ58</f>
        <v>0</v>
      </c>
      <c r="DL58" s="22"/>
      <c r="DM58" s="22"/>
      <c r="DN58" s="22"/>
      <c r="DO58" s="22"/>
      <c r="DP58" s="22"/>
      <c r="DR58" s="34" t="str">
        <f>+DR20</f>
        <v xml:space="preserve">DESPERDICIO </v>
      </c>
      <c r="DS58" s="34">
        <f t="shared" si="145"/>
        <v>0</v>
      </c>
      <c r="DT58" s="55">
        <f t="shared" si="145"/>
        <v>0.03</v>
      </c>
      <c r="DU58" s="56">
        <f>+DU55*DT58</f>
        <v>0</v>
      </c>
      <c r="DV58" s="22"/>
      <c r="DW58" s="22"/>
      <c r="DX58" s="22"/>
      <c r="DY58" s="22"/>
      <c r="DZ58" s="22"/>
      <c r="EB58" s="34" t="str">
        <f>+EB20</f>
        <v xml:space="preserve">DESPERDICIO </v>
      </c>
      <c r="EC58" s="34">
        <f t="shared" si="146"/>
        <v>0</v>
      </c>
      <c r="ED58" s="55">
        <f t="shared" si="146"/>
        <v>0.03</v>
      </c>
      <c r="EE58" s="56">
        <f>+EE55*ED58</f>
        <v>0</v>
      </c>
      <c r="EF58" s="22"/>
      <c r="EG58" s="22"/>
      <c r="EH58" s="22"/>
      <c r="EI58" s="22"/>
      <c r="EJ58" s="22"/>
      <c r="EL58" s="34" t="str">
        <f>+EL20</f>
        <v xml:space="preserve">DESPERDICIO </v>
      </c>
      <c r="EM58" s="34">
        <f t="shared" si="147"/>
        <v>0</v>
      </c>
      <c r="EN58" s="55">
        <f t="shared" si="147"/>
        <v>0.03</v>
      </c>
      <c r="EO58" s="56">
        <f>+EO55*EN58</f>
        <v>0</v>
      </c>
      <c r="EP58" s="22"/>
      <c r="EQ58" s="22"/>
      <c r="ER58" s="22"/>
      <c r="ES58" s="22"/>
      <c r="ET58" s="22"/>
    </row>
    <row r="59" spans="2:150" x14ac:dyDescent="0.25">
      <c r="B59" s="22"/>
      <c r="C59" s="38"/>
      <c r="D59" s="22"/>
      <c r="E59" s="22"/>
      <c r="F59" s="22"/>
      <c r="G59" s="22"/>
      <c r="H59" s="37"/>
      <c r="I59" s="22"/>
      <c r="J59" s="22"/>
      <c r="L59" s="22"/>
      <c r="M59" s="38"/>
      <c r="N59" s="22"/>
      <c r="O59" s="22"/>
      <c r="P59" s="22"/>
      <c r="Q59" s="22"/>
      <c r="R59" s="37"/>
      <c r="S59" s="22"/>
      <c r="T59" s="22"/>
      <c r="V59" s="22"/>
      <c r="W59" s="38"/>
      <c r="X59" s="22"/>
      <c r="Y59" s="22"/>
      <c r="Z59" s="22"/>
      <c r="AA59" s="22"/>
      <c r="AB59" s="37"/>
      <c r="AC59" s="22"/>
      <c r="AD59" s="22"/>
      <c r="AF59" s="22"/>
      <c r="AG59" s="38"/>
      <c r="AH59" s="22"/>
      <c r="AI59" s="22"/>
      <c r="AJ59" s="22"/>
      <c r="AK59" s="22"/>
      <c r="AL59" s="37"/>
      <c r="AM59" s="22"/>
      <c r="AN59" s="22"/>
      <c r="AP59" s="22"/>
      <c r="AQ59" s="38"/>
      <c r="AR59" s="22"/>
      <c r="AS59" s="22"/>
      <c r="AT59" s="22"/>
      <c r="AU59" s="22"/>
      <c r="AV59" s="37"/>
      <c r="AW59" s="22"/>
      <c r="AX59" s="22"/>
      <c r="AZ59" s="22"/>
      <c r="BA59" s="38"/>
      <c r="BB59" s="22"/>
      <c r="BC59" s="22"/>
      <c r="BD59" s="22"/>
      <c r="BE59" s="22"/>
      <c r="BF59" s="37"/>
      <c r="BG59" s="22"/>
      <c r="BH59" s="22"/>
      <c r="BI59" s="65"/>
      <c r="BJ59" s="22"/>
      <c r="BK59" s="38"/>
      <c r="BL59" s="22"/>
      <c r="BM59" s="22"/>
      <c r="BN59" s="22"/>
      <c r="BO59" s="22"/>
      <c r="BP59" s="37"/>
      <c r="BQ59" s="22"/>
      <c r="BR59" s="22"/>
      <c r="BT59" s="22"/>
      <c r="BU59" s="38"/>
      <c r="BV59" s="22"/>
      <c r="BW59" s="22"/>
      <c r="BX59" s="22"/>
      <c r="BY59" s="22"/>
      <c r="BZ59" s="37"/>
      <c r="CA59" s="22"/>
      <c r="CB59" s="22"/>
      <c r="CD59" s="22"/>
      <c r="CE59" s="38"/>
      <c r="CF59" s="22"/>
      <c r="CG59" s="22"/>
      <c r="CH59" s="22"/>
      <c r="CI59" s="22"/>
      <c r="CJ59" s="37"/>
      <c r="CK59" s="22"/>
      <c r="CL59" s="22"/>
      <c r="CN59" s="22"/>
      <c r="CO59" s="38"/>
      <c r="CP59" s="22"/>
      <c r="CQ59" s="22"/>
      <c r="CR59" s="22"/>
      <c r="CS59" s="22"/>
      <c r="CT59" s="37"/>
      <c r="CU59" s="22"/>
      <c r="CV59" s="22"/>
      <c r="CX59" s="22"/>
      <c r="CY59" s="38"/>
      <c r="CZ59" s="22"/>
      <c r="DA59" s="22"/>
      <c r="DB59" s="22"/>
      <c r="DC59" s="22"/>
      <c r="DD59" s="37"/>
      <c r="DE59" s="22"/>
      <c r="DF59" s="22"/>
      <c r="DH59" s="22"/>
      <c r="DI59" s="38"/>
      <c r="DJ59" s="22"/>
      <c r="DK59" s="22"/>
      <c r="DL59" s="22"/>
      <c r="DM59" s="22"/>
      <c r="DN59" s="37"/>
      <c r="DO59" s="22"/>
      <c r="DP59" s="22"/>
      <c r="DR59" s="22"/>
      <c r="DS59" s="38"/>
      <c r="DT59" s="22"/>
      <c r="DU59" s="22"/>
      <c r="DV59" s="22"/>
      <c r="DW59" s="22"/>
      <c r="DX59" s="37"/>
      <c r="DY59" s="22"/>
      <c r="DZ59" s="22"/>
      <c r="EB59" s="22"/>
      <c r="EC59" s="38"/>
      <c r="ED59" s="22"/>
      <c r="EE59" s="22"/>
      <c r="EF59" s="22"/>
      <c r="EG59" s="22"/>
      <c r="EH59" s="37"/>
      <c r="EI59" s="22"/>
      <c r="EJ59" s="22"/>
      <c r="EL59" s="22"/>
      <c r="EM59" s="38"/>
      <c r="EN59" s="22"/>
      <c r="EO59" s="22"/>
      <c r="EP59" s="22"/>
      <c r="EQ59" s="22"/>
      <c r="ER59" s="37"/>
      <c r="ES59" s="22"/>
      <c r="ET59" s="22"/>
    </row>
    <row r="60" spans="2:150" ht="15" customHeight="1" x14ac:dyDescent="0.25">
      <c r="B60" s="263" t="s">
        <v>69</v>
      </c>
      <c r="C60" s="263"/>
      <c r="D60" s="57"/>
      <c r="E60" s="57"/>
      <c r="F60" s="22"/>
      <c r="G60" s="22"/>
      <c r="H60" s="22"/>
      <c r="I60" s="22"/>
      <c r="J60" s="22"/>
      <c r="L60" s="263" t="s">
        <v>69</v>
      </c>
      <c r="M60" s="263"/>
      <c r="N60" s="57"/>
      <c r="O60" s="57"/>
      <c r="P60" s="22"/>
      <c r="Q60" s="22"/>
      <c r="R60" s="22"/>
      <c r="S60" s="22"/>
      <c r="T60" s="22"/>
      <c r="V60" s="263" t="s">
        <v>69</v>
      </c>
      <c r="W60" s="263"/>
      <c r="X60" s="57"/>
      <c r="Y60" s="57"/>
      <c r="Z60" s="22"/>
      <c r="AA60" s="22"/>
      <c r="AB60" s="22"/>
      <c r="AC60" s="22"/>
      <c r="AD60" s="22"/>
      <c r="AF60" s="263" t="s">
        <v>69</v>
      </c>
      <c r="AG60" s="263"/>
      <c r="AH60" s="57"/>
      <c r="AI60" s="57"/>
      <c r="AJ60" s="22"/>
      <c r="AK60" s="22"/>
      <c r="AL60" s="22"/>
      <c r="AM60" s="22"/>
      <c r="AN60" s="22"/>
      <c r="AP60" s="263" t="s">
        <v>69</v>
      </c>
      <c r="AQ60" s="263"/>
      <c r="AR60" s="57"/>
      <c r="AS60" s="57"/>
      <c r="AT60" s="22"/>
      <c r="AU60" s="22"/>
      <c r="AV60" s="22"/>
      <c r="AW60" s="22"/>
      <c r="AX60" s="22"/>
      <c r="AZ60" s="263" t="s">
        <v>69</v>
      </c>
      <c r="BA60" s="263"/>
      <c r="BB60" s="57"/>
      <c r="BC60" s="57"/>
      <c r="BD60" s="22"/>
      <c r="BE60" s="22"/>
      <c r="BF60" s="22"/>
      <c r="BG60" s="22"/>
      <c r="BH60" s="22"/>
      <c r="BI60" s="65"/>
      <c r="BJ60" s="263" t="s">
        <v>69</v>
      </c>
      <c r="BK60" s="263"/>
      <c r="BL60" s="57"/>
      <c r="BM60" s="57"/>
      <c r="BN60" s="22"/>
      <c r="BO60" s="22"/>
      <c r="BP60" s="22"/>
      <c r="BQ60" s="22"/>
      <c r="BR60" s="22"/>
      <c r="BT60" s="263" t="s">
        <v>69</v>
      </c>
      <c r="BU60" s="263"/>
      <c r="BV60" s="57"/>
      <c r="BW60" s="57"/>
      <c r="BX60" s="22"/>
      <c r="BY60" s="22"/>
      <c r="BZ60" s="22"/>
      <c r="CA60" s="22"/>
      <c r="CB60" s="22"/>
      <c r="CD60" s="263" t="s">
        <v>69</v>
      </c>
      <c r="CE60" s="263"/>
      <c r="CF60" s="57"/>
      <c r="CG60" s="57"/>
      <c r="CH60" s="22"/>
      <c r="CI60" s="22"/>
      <c r="CJ60" s="22"/>
      <c r="CK60" s="22"/>
      <c r="CL60" s="22"/>
      <c r="CN60" s="263" t="s">
        <v>69</v>
      </c>
      <c r="CO60" s="263"/>
      <c r="CP60" s="57"/>
      <c r="CQ60" s="57"/>
      <c r="CR60" s="22"/>
      <c r="CS60" s="22"/>
      <c r="CT60" s="22"/>
      <c r="CU60" s="22"/>
      <c r="CV60" s="22"/>
      <c r="CX60" s="263" t="s">
        <v>69</v>
      </c>
      <c r="CY60" s="263"/>
      <c r="CZ60" s="57"/>
      <c r="DA60" s="57"/>
      <c r="DB60" s="22"/>
      <c r="DC60" s="22"/>
      <c r="DD60" s="22"/>
      <c r="DE60" s="22"/>
      <c r="DF60" s="22"/>
      <c r="DH60" s="263" t="s">
        <v>69</v>
      </c>
      <c r="DI60" s="263"/>
      <c r="DJ60" s="57"/>
      <c r="DK60" s="57"/>
      <c r="DL60" s="22"/>
      <c r="DM60" s="22"/>
      <c r="DN60" s="22"/>
      <c r="DO60" s="22"/>
      <c r="DP60" s="22"/>
      <c r="DR60" s="263" t="s">
        <v>69</v>
      </c>
      <c r="DS60" s="263"/>
      <c r="DT60" s="57"/>
      <c r="DU60" s="57"/>
      <c r="DV60" s="22"/>
      <c r="DW60" s="22"/>
      <c r="DX60" s="22"/>
      <c r="DY60" s="22"/>
      <c r="DZ60" s="22"/>
      <c r="EB60" s="263" t="s">
        <v>69</v>
      </c>
      <c r="EC60" s="263"/>
      <c r="ED60" s="57"/>
      <c r="EE60" s="57"/>
      <c r="EF60" s="22"/>
      <c r="EG60" s="22"/>
      <c r="EH60" s="22"/>
      <c r="EI60" s="22"/>
      <c r="EJ60" s="22"/>
      <c r="EL60" s="263" t="s">
        <v>69</v>
      </c>
      <c r="EM60" s="263"/>
      <c r="EN60" s="57"/>
      <c r="EO60" s="57"/>
      <c r="EP60" s="22"/>
      <c r="EQ60" s="22"/>
      <c r="ER60" s="22"/>
      <c r="ES60" s="22"/>
      <c r="ET60" s="22"/>
    </row>
    <row r="61" spans="2:150" x14ac:dyDescent="0.25">
      <c r="B61" s="58" t="s">
        <v>61</v>
      </c>
      <c r="C61" s="23" t="s">
        <v>70</v>
      </c>
      <c r="D61" s="22"/>
      <c r="E61" s="22"/>
      <c r="F61" s="22"/>
      <c r="G61" s="22"/>
      <c r="H61" s="22"/>
      <c r="I61" s="22"/>
      <c r="J61" s="22"/>
      <c r="L61" s="58" t="s">
        <v>61</v>
      </c>
      <c r="M61" s="23" t="s">
        <v>70</v>
      </c>
      <c r="N61" s="22"/>
      <c r="O61" s="22"/>
      <c r="P61" s="22"/>
      <c r="Q61" s="22"/>
      <c r="R61" s="22"/>
      <c r="S61" s="22"/>
      <c r="T61" s="22"/>
      <c r="V61" s="58" t="s">
        <v>61</v>
      </c>
      <c r="W61" s="23" t="s">
        <v>70</v>
      </c>
      <c r="X61" s="22"/>
      <c r="Y61" s="22"/>
      <c r="Z61" s="22"/>
      <c r="AA61" s="22"/>
      <c r="AB61" s="22"/>
      <c r="AC61" s="22"/>
      <c r="AD61" s="22"/>
      <c r="AF61" s="58" t="s">
        <v>61</v>
      </c>
      <c r="AG61" s="23" t="s">
        <v>70</v>
      </c>
      <c r="AH61" s="22"/>
      <c r="AI61" s="22"/>
      <c r="AJ61" s="22"/>
      <c r="AK61" s="22"/>
      <c r="AL61" s="22"/>
      <c r="AM61" s="22"/>
      <c r="AN61" s="22"/>
      <c r="AP61" s="58" t="s">
        <v>61</v>
      </c>
      <c r="AQ61" s="23" t="s">
        <v>70</v>
      </c>
      <c r="AR61" s="22"/>
      <c r="AS61" s="22"/>
      <c r="AT61" s="22"/>
      <c r="AU61" s="22"/>
      <c r="AV61" s="22"/>
      <c r="AW61" s="22"/>
      <c r="AX61" s="22"/>
      <c r="AZ61" s="58" t="s">
        <v>61</v>
      </c>
      <c r="BA61" s="23" t="s">
        <v>70</v>
      </c>
      <c r="BB61" s="22"/>
      <c r="BC61" s="22"/>
      <c r="BD61" s="22"/>
      <c r="BE61" s="22"/>
      <c r="BF61" s="22"/>
      <c r="BG61" s="22"/>
      <c r="BH61" s="22"/>
      <c r="BI61" s="65"/>
      <c r="BJ61" s="58" t="s">
        <v>61</v>
      </c>
      <c r="BK61" s="23" t="s">
        <v>70</v>
      </c>
      <c r="BL61" s="22"/>
      <c r="BM61" s="22"/>
      <c r="BN61" s="22"/>
      <c r="BO61" s="22"/>
      <c r="BP61" s="22"/>
      <c r="BQ61" s="22"/>
      <c r="BR61" s="22"/>
      <c r="BT61" s="58" t="s">
        <v>61</v>
      </c>
      <c r="BU61" s="23" t="s">
        <v>70</v>
      </c>
      <c r="BV61" s="22"/>
      <c r="BW61" s="22"/>
      <c r="BX61" s="22"/>
      <c r="BY61" s="22"/>
      <c r="BZ61" s="22"/>
      <c r="CA61" s="22"/>
      <c r="CB61" s="22"/>
      <c r="CD61" s="58" t="s">
        <v>61</v>
      </c>
      <c r="CE61" s="23" t="s">
        <v>70</v>
      </c>
      <c r="CF61" s="22"/>
      <c r="CG61" s="22"/>
      <c r="CH61" s="22"/>
      <c r="CI61" s="22"/>
      <c r="CJ61" s="22"/>
      <c r="CK61" s="22"/>
      <c r="CL61" s="22"/>
      <c r="CN61" s="58" t="s">
        <v>61</v>
      </c>
      <c r="CO61" s="23" t="s">
        <v>70</v>
      </c>
      <c r="CP61" s="22"/>
      <c r="CQ61" s="22"/>
      <c r="CR61" s="22"/>
      <c r="CS61" s="22"/>
      <c r="CT61" s="22"/>
      <c r="CU61" s="22"/>
      <c r="CV61" s="22"/>
      <c r="CX61" s="58" t="s">
        <v>61</v>
      </c>
      <c r="CY61" s="23" t="s">
        <v>70</v>
      </c>
      <c r="CZ61" s="22"/>
      <c r="DA61" s="22"/>
      <c r="DB61" s="22"/>
      <c r="DC61" s="22"/>
      <c r="DD61" s="22"/>
      <c r="DE61" s="22"/>
      <c r="DF61" s="22"/>
      <c r="DH61" s="58" t="s">
        <v>61</v>
      </c>
      <c r="DI61" s="23" t="s">
        <v>70</v>
      </c>
      <c r="DJ61" s="22"/>
      <c r="DK61" s="22"/>
      <c r="DL61" s="22"/>
      <c r="DM61" s="22"/>
      <c r="DN61" s="22"/>
      <c r="DO61" s="22"/>
      <c r="DP61" s="22"/>
      <c r="DR61" s="58" t="s">
        <v>61</v>
      </c>
      <c r="DS61" s="23" t="s">
        <v>70</v>
      </c>
      <c r="DT61" s="22"/>
      <c r="DU61" s="22"/>
      <c r="DV61" s="22"/>
      <c r="DW61" s="22"/>
      <c r="DX61" s="22"/>
      <c r="DY61" s="22"/>
      <c r="DZ61" s="22"/>
      <c r="EB61" s="58" t="s">
        <v>61</v>
      </c>
      <c r="EC61" s="23" t="s">
        <v>70</v>
      </c>
      <c r="ED61" s="22"/>
      <c r="EE61" s="22"/>
      <c r="EF61" s="22"/>
      <c r="EG61" s="22"/>
      <c r="EH61" s="22"/>
      <c r="EI61" s="22"/>
      <c r="EJ61" s="22"/>
      <c r="EL61" s="58" t="s">
        <v>61</v>
      </c>
      <c r="EM61" s="23" t="s">
        <v>70</v>
      </c>
      <c r="EN61" s="22"/>
      <c r="EO61" s="22"/>
      <c r="EP61" s="22"/>
      <c r="EQ61" s="22"/>
      <c r="ER61" s="22"/>
      <c r="ES61" s="22"/>
      <c r="ET61" s="22"/>
    </row>
    <row r="62" spans="2:150" x14ac:dyDescent="0.25">
      <c r="B62" s="59" t="s">
        <v>71</v>
      </c>
      <c r="C62" s="60" t="e">
        <f>+C63/C56</f>
        <v>#DIV/0!</v>
      </c>
      <c r="D62" s="22"/>
      <c r="E62" s="22"/>
      <c r="F62" s="22"/>
      <c r="G62" s="22"/>
      <c r="H62" s="22"/>
      <c r="I62" s="22"/>
      <c r="J62" s="22"/>
      <c r="L62" s="59" t="s">
        <v>71</v>
      </c>
      <c r="M62" s="60" t="e">
        <f>+M63/M56</f>
        <v>#DIV/0!</v>
      </c>
      <c r="N62" s="22"/>
      <c r="O62" s="22"/>
      <c r="P62" s="22"/>
      <c r="Q62" s="22"/>
      <c r="R62" s="22"/>
      <c r="S62" s="22"/>
      <c r="T62" s="22"/>
      <c r="V62" s="59" t="s">
        <v>71</v>
      </c>
      <c r="W62" s="60" t="e">
        <f>+W63/W56</f>
        <v>#DIV/0!</v>
      </c>
      <c r="X62" s="22"/>
      <c r="Y62" s="22"/>
      <c r="Z62" s="22"/>
      <c r="AA62" s="22"/>
      <c r="AB62" s="22"/>
      <c r="AC62" s="22"/>
      <c r="AD62" s="22"/>
      <c r="AF62" s="59" t="s">
        <v>71</v>
      </c>
      <c r="AG62" s="60" t="e">
        <f>+AG63/AG56</f>
        <v>#DIV/0!</v>
      </c>
      <c r="AH62" s="22"/>
      <c r="AI62" s="22"/>
      <c r="AJ62" s="22"/>
      <c r="AK62" s="22"/>
      <c r="AL62" s="22"/>
      <c r="AM62" s="22"/>
      <c r="AN62" s="22"/>
      <c r="AP62" s="59" t="s">
        <v>71</v>
      </c>
      <c r="AQ62" s="60" t="e">
        <f>+AQ63/AQ56</f>
        <v>#DIV/0!</v>
      </c>
      <c r="AR62" s="22"/>
      <c r="AS62" s="22"/>
      <c r="AT62" s="22"/>
      <c r="AU62" s="22"/>
      <c r="AV62" s="22"/>
      <c r="AW62" s="22"/>
      <c r="AX62" s="22"/>
      <c r="AZ62" s="59" t="s">
        <v>71</v>
      </c>
      <c r="BA62" s="60" t="e">
        <f>+BA63/BA56</f>
        <v>#DIV/0!</v>
      </c>
      <c r="BB62" s="22"/>
      <c r="BC62" s="22"/>
      <c r="BD62" s="22"/>
      <c r="BE62" s="22"/>
      <c r="BF62" s="22"/>
      <c r="BG62" s="22"/>
      <c r="BH62" s="22"/>
      <c r="BI62" s="65"/>
      <c r="BJ62" s="59" t="s">
        <v>71</v>
      </c>
      <c r="BK62" s="60" t="e">
        <f>+BK63/BK56</f>
        <v>#DIV/0!</v>
      </c>
      <c r="BL62" s="22"/>
      <c r="BM62" s="22"/>
      <c r="BN62" s="22"/>
      <c r="BO62" s="22"/>
      <c r="BP62" s="22"/>
      <c r="BQ62" s="22"/>
      <c r="BR62" s="22"/>
      <c r="BT62" s="59" t="s">
        <v>71</v>
      </c>
      <c r="BU62" s="60" t="e">
        <f>+BU63/BU56</f>
        <v>#DIV/0!</v>
      </c>
      <c r="BV62" s="22"/>
      <c r="BW62" s="22"/>
      <c r="BX62" s="22"/>
      <c r="BY62" s="22"/>
      <c r="BZ62" s="22"/>
      <c r="CA62" s="22"/>
      <c r="CB62" s="22"/>
      <c r="CD62" s="59" t="s">
        <v>71</v>
      </c>
      <c r="CE62" s="60" t="e">
        <f>+CE63/CE56</f>
        <v>#DIV/0!</v>
      </c>
      <c r="CF62" s="22"/>
      <c r="CG62" s="22"/>
      <c r="CH62" s="22"/>
      <c r="CI62" s="22"/>
      <c r="CJ62" s="22"/>
      <c r="CK62" s="22"/>
      <c r="CL62" s="22"/>
      <c r="CN62" s="59" t="s">
        <v>71</v>
      </c>
      <c r="CO62" s="60" t="e">
        <f>+CO63/CO56</f>
        <v>#DIV/0!</v>
      </c>
      <c r="CP62" s="22"/>
      <c r="CQ62" s="22"/>
      <c r="CR62" s="22"/>
      <c r="CS62" s="22"/>
      <c r="CT62" s="22"/>
      <c r="CU62" s="22"/>
      <c r="CV62" s="22"/>
      <c r="CX62" s="59" t="s">
        <v>71</v>
      </c>
      <c r="CY62" s="60" t="e">
        <f>+CY63/CY56</f>
        <v>#DIV/0!</v>
      </c>
      <c r="CZ62" s="22"/>
      <c r="DA62" s="22"/>
      <c r="DB62" s="22"/>
      <c r="DC62" s="22"/>
      <c r="DD62" s="22"/>
      <c r="DE62" s="22"/>
      <c r="DF62" s="22"/>
      <c r="DH62" s="59" t="s">
        <v>71</v>
      </c>
      <c r="DI62" s="60" t="e">
        <f>+DI63/DI56</f>
        <v>#DIV/0!</v>
      </c>
      <c r="DJ62" s="22"/>
      <c r="DK62" s="22"/>
      <c r="DL62" s="22"/>
      <c r="DM62" s="22"/>
      <c r="DN62" s="22"/>
      <c r="DO62" s="22"/>
      <c r="DP62" s="22"/>
      <c r="DR62" s="59" t="s">
        <v>71</v>
      </c>
      <c r="DS62" s="60" t="e">
        <f>+DS63/DS56</f>
        <v>#DIV/0!</v>
      </c>
      <c r="DT62" s="22"/>
      <c r="DU62" s="22"/>
      <c r="DV62" s="22"/>
      <c r="DW62" s="22"/>
      <c r="DX62" s="22"/>
      <c r="DY62" s="22"/>
      <c r="DZ62" s="22"/>
      <c r="EB62" s="59" t="s">
        <v>71</v>
      </c>
      <c r="EC62" s="60" t="e">
        <f>+EC63/EC56</f>
        <v>#DIV/0!</v>
      </c>
      <c r="ED62" s="22"/>
      <c r="EE62" s="22"/>
      <c r="EF62" s="22"/>
      <c r="EG62" s="22"/>
      <c r="EH62" s="22"/>
      <c r="EI62" s="22"/>
      <c r="EJ62" s="22"/>
      <c r="EL62" s="59" t="s">
        <v>71</v>
      </c>
      <c r="EM62" s="60" t="e">
        <f>+EM63/EM56</f>
        <v>#DIV/0!</v>
      </c>
      <c r="EN62" s="22"/>
      <c r="EO62" s="22"/>
      <c r="EP62" s="22"/>
      <c r="EQ62" s="22"/>
      <c r="ER62" s="22"/>
      <c r="ES62" s="22"/>
      <c r="ET62" s="22"/>
    </row>
    <row r="63" spans="2:150" ht="25.5" customHeight="1" x14ac:dyDescent="0.25">
      <c r="B63" s="61" t="s">
        <v>72</v>
      </c>
      <c r="C63" s="31" t="e">
        <f>+H44</f>
        <v>#DIV/0!</v>
      </c>
      <c r="D63" s="22"/>
      <c r="E63" s="22"/>
      <c r="F63" s="22"/>
      <c r="G63" s="22"/>
      <c r="H63" s="22"/>
      <c r="I63" s="22"/>
      <c r="J63" s="22"/>
      <c r="L63" s="61" t="s">
        <v>72</v>
      </c>
      <c r="M63" s="62" t="e">
        <f>+R44</f>
        <v>#DIV/0!</v>
      </c>
      <c r="N63" s="22"/>
      <c r="O63" s="22"/>
      <c r="P63" s="22"/>
      <c r="Q63" s="22"/>
      <c r="R63" s="22"/>
      <c r="S63" s="22"/>
      <c r="T63" s="22"/>
      <c r="V63" s="61" t="s">
        <v>72</v>
      </c>
      <c r="W63" s="62" t="e">
        <f>+AB44</f>
        <v>#DIV/0!</v>
      </c>
      <c r="X63" s="22"/>
      <c r="Y63" s="22"/>
      <c r="Z63" s="22"/>
      <c r="AA63" s="22"/>
      <c r="AB63" s="22"/>
      <c r="AC63" s="22"/>
      <c r="AD63" s="22"/>
      <c r="AF63" s="61" t="s">
        <v>72</v>
      </c>
      <c r="AG63" s="62" t="e">
        <f>+AL44</f>
        <v>#DIV/0!</v>
      </c>
      <c r="AH63" s="22"/>
      <c r="AI63" s="22"/>
      <c r="AJ63" s="22"/>
      <c r="AK63" s="22"/>
      <c r="AL63" s="22"/>
      <c r="AM63" s="22"/>
      <c r="AN63" s="22"/>
      <c r="AP63" s="61" t="s">
        <v>72</v>
      </c>
      <c r="AQ63" s="62" t="e">
        <f>+AV44</f>
        <v>#DIV/0!</v>
      </c>
      <c r="AR63" s="22"/>
      <c r="AS63" s="22"/>
      <c r="AT63" s="22"/>
      <c r="AU63" s="22"/>
      <c r="AV63" s="22"/>
      <c r="AW63" s="22"/>
      <c r="AX63" s="22"/>
      <c r="AZ63" s="61" t="s">
        <v>72</v>
      </c>
      <c r="BA63" s="62" t="e">
        <f>+BF44</f>
        <v>#DIV/0!</v>
      </c>
      <c r="BB63" s="22"/>
      <c r="BC63" s="22"/>
      <c r="BD63" s="22"/>
      <c r="BE63" s="22"/>
      <c r="BF63" s="22"/>
      <c r="BG63" s="22"/>
      <c r="BH63" s="22"/>
      <c r="BI63" s="65"/>
      <c r="BJ63" s="61" t="s">
        <v>72</v>
      </c>
      <c r="BK63" s="62" t="e">
        <f>+BP44</f>
        <v>#DIV/0!</v>
      </c>
      <c r="BL63" s="22"/>
      <c r="BM63" s="22"/>
      <c r="BN63" s="22"/>
      <c r="BO63" s="22"/>
      <c r="BP63" s="22"/>
      <c r="BQ63" s="22"/>
      <c r="BR63" s="22"/>
      <c r="BT63" s="61" t="s">
        <v>72</v>
      </c>
      <c r="BU63" s="62" t="e">
        <f>+BZ44</f>
        <v>#DIV/0!</v>
      </c>
      <c r="BV63" s="22"/>
      <c r="BW63" s="22"/>
      <c r="BX63" s="22"/>
      <c r="BY63" s="22"/>
      <c r="BZ63" s="22"/>
      <c r="CA63" s="22"/>
      <c r="CB63" s="22"/>
      <c r="CD63" s="61" t="s">
        <v>72</v>
      </c>
      <c r="CE63" s="62" t="e">
        <f>+CJ44</f>
        <v>#DIV/0!</v>
      </c>
      <c r="CF63" s="22"/>
      <c r="CG63" s="22"/>
      <c r="CH63" s="22"/>
      <c r="CI63" s="22"/>
      <c r="CJ63" s="22"/>
      <c r="CK63" s="22"/>
      <c r="CL63" s="22"/>
      <c r="CN63" s="61" t="s">
        <v>72</v>
      </c>
      <c r="CO63" s="62" t="e">
        <f>+CT44</f>
        <v>#DIV/0!</v>
      </c>
      <c r="CP63" s="22"/>
      <c r="CQ63" s="22"/>
      <c r="CR63" s="22"/>
      <c r="CS63" s="22"/>
      <c r="CT63" s="22"/>
      <c r="CU63" s="22"/>
      <c r="CV63" s="22"/>
      <c r="CX63" s="61" t="s">
        <v>72</v>
      </c>
      <c r="CY63" s="62" t="e">
        <f>+DD44</f>
        <v>#DIV/0!</v>
      </c>
      <c r="CZ63" s="22"/>
      <c r="DA63" s="22"/>
      <c r="DB63" s="22"/>
      <c r="DC63" s="22"/>
      <c r="DD63" s="22"/>
      <c r="DE63" s="22"/>
      <c r="DF63" s="22"/>
      <c r="DH63" s="61" t="s">
        <v>72</v>
      </c>
      <c r="DI63" s="62" t="e">
        <f>+DN44</f>
        <v>#DIV/0!</v>
      </c>
      <c r="DJ63" s="22"/>
      <c r="DK63" s="22"/>
      <c r="DL63" s="22"/>
      <c r="DM63" s="22"/>
      <c r="DN63" s="22"/>
      <c r="DO63" s="22"/>
      <c r="DP63" s="22"/>
      <c r="DR63" s="61" t="s">
        <v>72</v>
      </c>
      <c r="DS63" s="62" t="e">
        <f>+DX44</f>
        <v>#DIV/0!</v>
      </c>
      <c r="DT63" s="22"/>
      <c r="DU63" s="22"/>
      <c r="DV63" s="22"/>
      <c r="DW63" s="22"/>
      <c r="DX63" s="22"/>
      <c r="DY63" s="22"/>
      <c r="DZ63" s="22"/>
      <c r="EB63" s="61" t="s">
        <v>72</v>
      </c>
      <c r="EC63" s="62" t="e">
        <f>+EH44</f>
        <v>#DIV/0!</v>
      </c>
      <c r="ED63" s="22"/>
      <c r="EE63" s="22"/>
      <c r="EF63" s="22"/>
      <c r="EG63" s="22"/>
      <c r="EH63" s="22"/>
      <c r="EI63" s="22"/>
      <c r="EJ63" s="22"/>
      <c r="EL63" s="61" t="s">
        <v>72</v>
      </c>
      <c r="EM63" s="62" t="e">
        <f>+ER44</f>
        <v>#DIV/0!</v>
      </c>
      <c r="EN63" s="22"/>
      <c r="EO63" s="22"/>
      <c r="EP63" s="22"/>
      <c r="EQ63" s="22"/>
      <c r="ER63" s="22"/>
      <c r="ES63" s="22"/>
      <c r="ET63" s="22"/>
    </row>
    <row r="64" spans="2:150" ht="29.25" customHeight="1" x14ac:dyDescent="0.25">
      <c r="B64" s="63" t="s">
        <v>73</v>
      </c>
      <c r="C64" s="54">
        <f>+E49</f>
        <v>210000</v>
      </c>
      <c r="D64" s="22"/>
      <c r="E64" s="22"/>
      <c r="F64" s="22"/>
      <c r="G64" s="22"/>
      <c r="H64" s="22"/>
      <c r="I64" s="22"/>
      <c r="J64" s="22"/>
      <c r="L64" s="63" t="s">
        <v>73</v>
      </c>
      <c r="M64" s="54">
        <f>+O49</f>
        <v>210000</v>
      </c>
      <c r="N64" s="22"/>
      <c r="O64" s="22"/>
      <c r="P64" s="22"/>
      <c r="Q64" s="22"/>
      <c r="R64" s="22"/>
      <c r="S64" s="22"/>
      <c r="T64" s="22"/>
      <c r="V64" s="63" t="s">
        <v>73</v>
      </c>
      <c r="W64" s="54">
        <f>+Y49</f>
        <v>210000</v>
      </c>
      <c r="X64" s="22"/>
      <c r="Y64" s="22"/>
      <c r="Z64" s="22"/>
      <c r="AA64" s="22"/>
      <c r="AB64" s="22"/>
      <c r="AC64" s="22"/>
      <c r="AD64" s="22"/>
      <c r="AF64" s="63" t="s">
        <v>73</v>
      </c>
      <c r="AG64" s="54">
        <f>+AI49</f>
        <v>210000</v>
      </c>
      <c r="AH64" s="22"/>
      <c r="AI64" s="22"/>
      <c r="AJ64" s="22"/>
      <c r="AK64" s="22"/>
      <c r="AL64" s="22"/>
      <c r="AM64" s="22"/>
      <c r="AN64" s="22"/>
      <c r="AP64" s="63" t="s">
        <v>73</v>
      </c>
      <c r="AQ64" s="54">
        <f>+AS49</f>
        <v>210000</v>
      </c>
      <c r="AR64" s="22"/>
      <c r="AS64" s="22"/>
      <c r="AT64" s="22"/>
      <c r="AU64" s="22"/>
      <c r="AV64" s="22"/>
      <c r="AW64" s="22"/>
      <c r="AX64" s="22"/>
      <c r="AZ64" s="63" t="s">
        <v>73</v>
      </c>
      <c r="BA64" s="54">
        <f>+BC49</f>
        <v>210000</v>
      </c>
      <c r="BB64" s="22"/>
      <c r="BC64" s="22"/>
      <c r="BD64" s="22"/>
      <c r="BE64" s="22"/>
      <c r="BF64" s="22"/>
      <c r="BG64" s="22"/>
      <c r="BH64" s="22"/>
      <c r="BI64" s="65"/>
      <c r="BJ64" s="63" t="s">
        <v>73</v>
      </c>
      <c r="BK64" s="54">
        <f>+BM49</f>
        <v>210000</v>
      </c>
      <c r="BL64" s="22"/>
      <c r="BM64" s="22"/>
      <c r="BN64" s="22"/>
      <c r="BO64" s="22"/>
      <c r="BP64" s="22"/>
      <c r="BQ64" s="22"/>
      <c r="BR64" s="22"/>
      <c r="BT64" s="63" t="s">
        <v>73</v>
      </c>
      <c r="BU64" s="54">
        <f>+BW49</f>
        <v>210000</v>
      </c>
      <c r="BV64" s="22"/>
      <c r="BW64" s="22"/>
      <c r="BX64" s="22"/>
      <c r="BY64" s="22"/>
      <c r="BZ64" s="22"/>
      <c r="CA64" s="22"/>
      <c r="CB64" s="22"/>
      <c r="CD64" s="63" t="s">
        <v>73</v>
      </c>
      <c r="CE64" s="54">
        <f>+CG49</f>
        <v>210000</v>
      </c>
      <c r="CF64" s="22"/>
      <c r="CG64" s="22"/>
      <c r="CH64" s="22"/>
      <c r="CI64" s="22"/>
      <c r="CJ64" s="22"/>
      <c r="CK64" s="22"/>
      <c r="CL64" s="22"/>
      <c r="CN64" s="63" t="s">
        <v>73</v>
      </c>
      <c r="CO64" s="54">
        <f>+CQ49</f>
        <v>210000</v>
      </c>
      <c r="CP64" s="22"/>
      <c r="CQ64" s="22"/>
      <c r="CR64" s="22"/>
      <c r="CS64" s="22"/>
      <c r="CT64" s="22"/>
      <c r="CU64" s="22"/>
      <c r="CV64" s="22"/>
      <c r="CX64" s="63" t="s">
        <v>73</v>
      </c>
      <c r="CY64" s="54">
        <f>+DA49</f>
        <v>210000</v>
      </c>
      <c r="CZ64" s="22"/>
      <c r="DA64" s="22"/>
      <c r="DB64" s="22"/>
      <c r="DC64" s="22"/>
      <c r="DD64" s="22"/>
      <c r="DE64" s="22"/>
      <c r="DF64" s="22"/>
      <c r="DH64" s="63" t="s">
        <v>73</v>
      </c>
      <c r="DI64" s="54">
        <f>+DK49</f>
        <v>210000</v>
      </c>
      <c r="DJ64" s="22"/>
      <c r="DK64" s="22"/>
      <c r="DL64" s="22"/>
      <c r="DM64" s="22"/>
      <c r="DN64" s="22"/>
      <c r="DO64" s="22"/>
      <c r="DP64" s="22"/>
      <c r="DR64" s="63" t="s">
        <v>73</v>
      </c>
      <c r="DS64" s="54">
        <f>+DU49</f>
        <v>210000</v>
      </c>
      <c r="DT64" s="22"/>
      <c r="DU64" s="22"/>
      <c r="DV64" s="22"/>
      <c r="DW64" s="22"/>
      <c r="DX64" s="22"/>
      <c r="DY64" s="22"/>
      <c r="DZ64" s="22"/>
      <c r="EB64" s="63" t="s">
        <v>73</v>
      </c>
      <c r="EC64" s="54">
        <f>+EE49</f>
        <v>210000</v>
      </c>
      <c r="ED64" s="22"/>
      <c r="EE64" s="22"/>
      <c r="EF64" s="22"/>
      <c r="EG64" s="22"/>
      <c r="EH64" s="22"/>
      <c r="EI64" s="22"/>
      <c r="EJ64" s="22"/>
      <c r="EL64" s="63" t="s">
        <v>73</v>
      </c>
      <c r="EM64" s="54">
        <f>+EO49</f>
        <v>210000</v>
      </c>
      <c r="EN64" s="22"/>
      <c r="EO64" s="22"/>
      <c r="EP64" s="22"/>
      <c r="EQ64" s="22"/>
      <c r="ER64" s="22"/>
      <c r="ES64" s="22"/>
      <c r="ET64" s="22"/>
    </row>
    <row r="65" spans="1:150" ht="24.75" customHeight="1" x14ac:dyDescent="0.25">
      <c r="B65" s="63" t="s">
        <v>74</v>
      </c>
      <c r="C65" s="54">
        <f>+E58</f>
        <v>0</v>
      </c>
      <c r="D65" s="22"/>
      <c r="E65" s="22"/>
      <c r="F65" s="22"/>
      <c r="G65" s="22"/>
      <c r="H65" s="22"/>
      <c r="I65" s="22"/>
      <c r="J65" s="22"/>
      <c r="L65" s="63" t="s">
        <v>74</v>
      </c>
      <c r="M65" s="54">
        <f>+O58</f>
        <v>0</v>
      </c>
      <c r="N65" s="22"/>
      <c r="O65" s="22"/>
      <c r="P65" s="22"/>
      <c r="Q65" s="22"/>
      <c r="R65" s="22"/>
      <c r="S65" s="22"/>
      <c r="T65" s="22"/>
      <c r="V65" s="63" t="s">
        <v>74</v>
      </c>
      <c r="W65" s="54">
        <f>+Y58</f>
        <v>0</v>
      </c>
      <c r="X65" s="22"/>
      <c r="Y65" s="22"/>
      <c r="Z65" s="22"/>
      <c r="AA65" s="22"/>
      <c r="AB65" s="22"/>
      <c r="AC65" s="22"/>
      <c r="AD65" s="22"/>
      <c r="AF65" s="63" t="s">
        <v>74</v>
      </c>
      <c r="AG65" s="54">
        <f>+AI58</f>
        <v>0</v>
      </c>
      <c r="AH65" s="22"/>
      <c r="AI65" s="22"/>
      <c r="AJ65" s="22"/>
      <c r="AK65" s="22"/>
      <c r="AL65" s="22"/>
      <c r="AM65" s="22"/>
      <c r="AN65" s="22"/>
      <c r="AP65" s="63" t="s">
        <v>74</v>
      </c>
      <c r="AQ65" s="54">
        <f>+AS58</f>
        <v>0</v>
      </c>
      <c r="AR65" s="22"/>
      <c r="AS65" s="22"/>
      <c r="AT65" s="22"/>
      <c r="AU65" s="22"/>
      <c r="AV65" s="22"/>
      <c r="AW65" s="22"/>
      <c r="AX65" s="22"/>
      <c r="AZ65" s="63" t="s">
        <v>74</v>
      </c>
      <c r="BA65" s="54">
        <f>+BC58</f>
        <v>0</v>
      </c>
      <c r="BB65" s="22"/>
      <c r="BC65" s="22"/>
      <c r="BD65" s="22"/>
      <c r="BE65" s="22"/>
      <c r="BF65" s="22"/>
      <c r="BG65" s="22"/>
      <c r="BH65" s="22"/>
      <c r="BI65" s="65"/>
      <c r="BJ65" s="63" t="s">
        <v>74</v>
      </c>
      <c r="BK65" s="54">
        <f>+BM58</f>
        <v>0</v>
      </c>
      <c r="BL65" s="22"/>
      <c r="BM65" s="22"/>
      <c r="BN65" s="22"/>
      <c r="BO65" s="22"/>
      <c r="BP65" s="22"/>
      <c r="BQ65" s="22"/>
      <c r="BR65" s="22"/>
      <c r="BT65" s="63" t="s">
        <v>74</v>
      </c>
      <c r="BU65" s="54">
        <f>+BW58</f>
        <v>0</v>
      </c>
      <c r="BV65" s="22"/>
      <c r="BW65" s="22"/>
      <c r="BX65" s="22"/>
      <c r="BY65" s="22"/>
      <c r="BZ65" s="22"/>
      <c r="CA65" s="22"/>
      <c r="CB65" s="22"/>
      <c r="CD65" s="63" t="s">
        <v>74</v>
      </c>
      <c r="CE65" s="54">
        <f>+CG58</f>
        <v>0</v>
      </c>
      <c r="CF65" s="22"/>
      <c r="CG65" s="22"/>
      <c r="CH65" s="22"/>
      <c r="CI65" s="22"/>
      <c r="CJ65" s="22"/>
      <c r="CK65" s="22"/>
      <c r="CL65" s="22"/>
      <c r="CN65" s="63" t="s">
        <v>74</v>
      </c>
      <c r="CO65" s="54">
        <f>+CQ58</f>
        <v>0</v>
      </c>
      <c r="CP65" s="22"/>
      <c r="CQ65" s="22"/>
      <c r="CR65" s="22"/>
      <c r="CS65" s="22"/>
      <c r="CT65" s="22"/>
      <c r="CU65" s="22"/>
      <c r="CV65" s="22"/>
      <c r="CX65" s="63" t="s">
        <v>74</v>
      </c>
      <c r="CY65" s="54">
        <f>+DA58</f>
        <v>0</v>
      </c>
      <c r="CZ65" s="22"/>
      <c r="DA65" s="22"/>
      <c r="DB65" s="22"/>
      <c r="DC65" s="22"/>
      <c r="DD65" s="22"/>
      <c r="DE65" s="22"/>
      <c r="DF65" s="22"/>
      <c r="DH65" s="63" t="s">
        <v>74</v>
      </c>
      <c r="DI65" s="54">
        <f>+DK58</f>
        <v>0</v>
      </c>
      <c r="DJ65" s="22"/>
      <c r="DK65" s="22"/>
      <c r="DL65" s="22"/>
      <c r="DM65" s="22"/>
      <c r="DN65" s="22"/>
      <c r="DO65" s="22"/>
      <c r="DP65" s="22"/>
      <c r="DR65" s="63" t="s">
        <v>74</v>
      </c>
      <c r="DS65" s="54">
        <f>+DU58</f>
        <v>0</v>
      </c>
      <c r="DT65" s="22"/>
      <c r="DU65" s="22"/>
      <c r="DV65" s="22"/>
      <c r="DW65" s="22"/>
      <c r="DX65" s="22"/>
      <c r="DY65" s="22"/>
      <c r="DZ65" s="22"/>
      <c r="EB65" s="63" t="s">
        <v>74</v>
      </c>
      <c r="EC65" s="54">
        <f>+EE58</f>
        <v>0</v>
      </c>
      <c r="ED65" s="22"/>
      <c r="EE65" s="22"/>
      <c r="EF65" s="22"/>
      <c r="EG65" s="22"/>
      <c r="EH65" s="22"/>
      <c r="EI65" s="22"/>
      <c r="EJ65" s="22"/>
      <c r="EL65" s="63" t="s">
        <v>74</v>
      </c>
      <c r="EM65" s="54">
        <f>+EO58</f>
        <v>0</v>
      </c>
      <c r="EN65" s="22"/>
      <c r="EO65" s="22"/>
      <c r="EP65" s="22"/>
      <c r="EQ65" s="22"/>
      <c r="ER65" s="22"/>
      <c r="ES65" s="22"/>
      <c r="ET65" s="22"/>
    </row>
    <row r="66" spans="1:150" ht="34.5" customHeight="1" x14ac:dyDescent="0.25">
      <c r="B66" s="63" t="s">
        <v>75</v>
      </c>
      <c r="C66" s="31">
        <f>+J44</f>
        <v>8970</v>
      </c>
      <c r="D66" s="22"/>
      <c r="E66" s="22"/>
      <c r="F66" s="22"/>
      <c r="G66" s="22"/>
      <c r="H66" s="22"/>
      <c r="I66" s="22"/>
      <c r="J66" s="22"/>
      <c r="L66" s="63" t="s">
        <v>75</v>
      </c>
      <c r="M66" s="31">
        <f>+T44</f>
        <v>0</v>
      </c>
      <c r="N66" s="22"/>
      <c r="O66" s="22"/>
      <c r="P66" s="22"/>
      <c r="Q66" s="22"/>
      <c r="R66" s="22"/>
      <c r="S66" s="22"/>
      <c r="T66" s="22"/>
      <c r="V66" s="63" t="s">
        <v>75</v>
      </c>
      <c r="W66" s="31">
        <f>+AD44</f>
        <v>0</v>
      </c>
      <c r="X66" s="22"/>
      <c r="Y66" s="22"/>
      <c r="Z66" s="22"/>
      <c r="AA66" s="22"/>
      <c r="AB66" s="22"/>
      <c r="AC66" s="22"/>
      <c r="AD66" s="22"/>
      <c r="AF66" s="63" t="s">
        <v>75</v>
      </c>
      <c r="AG66" s="31">
        <f>+AN44</f>
        <v>0</v>
      </c>
      <c r="AH66" s="22"/>
      <c r="AI66" s="22"/>
      <c r="AJ66" s="22"/>
      <c r="AK66" s="22"/>
      <c r="AL66" s="22"/>
      <c r="AM66" s="22"/>
      <c r="AN66" s="22"/>
      <c r="AP66" s="63" t="s">
        <v>75</v>
      </c>
      <c r="AQ66" s="31">
        <f>+AX44</f>
        <v>0</v>
      </c>
      <c r="AR66" s="22"/>
      <c r="AS66" s="22"/>
      <c r="AT66" s="22"/>
      <c r="AU66" s="22"/>
      <c r="AV66" s="22"/>
      <c r="AW66" s="22"/>
      <c r="AX66" s="22"/>
      <c r="AZ66" s="63" t="s">
        <v>75</v>
      </c>
      <c r="BA66" s="31">
        <f>+BH44</f>
        <v>0</v>
      </c>
      <c r="BB66" s="22"/>
      <c r="BC66" s="22"/>
      <c r="BD66" s="22"/>
      <c r="BE66" s="22"/>
      <c r="BF66" s="22"/>
      <c r="BG66" s="22"/>
      <c r="BH66" s="22"/>
      <c r="BI66" s="65"/>
      <c r="BJ66" s="63" t="s">
        <v>75</v>
      </c>
      <c r="BK66" s="31">
        <f>+BR44</f>
        <v>0</v>
      </c>
      <c r="BL66" s="22"/>
      <c r="BM66" s="22"/>
      <c r="BN66" s="22"/>
      <c r="BO66" s="22"/>
      <c r="BP66" s="22"/>
      <c r="BQ66" s="22"/>
      <c r="BR66" s="22"/>
      <c r="BT66" s="63" t="s">
        <v>75</v>
      </c>
      <c r="BU66" s="31">
        <f>+CB44</f>
        <v>0</v>
      </c>
      <c r="BV66" s="22"/>
      <c r="BW66" s="22"/>
      <c r="BX66" s="22"/>
      <c r="BY66" s="22"/>
      <c r="BZ66" s="22"/>
      <c r="CA66" s="22"/>
      <c r="CB66" s="22"/>
      <c r="CD66" s="63" t="s">
        <v>75</v>
      </c>
      <c r="CE66" s="31">
        <f>+CL44</f>
        <v>0</v>
      </c>
      <c r="CF66" s="22"/>
      <c r="CG66" s="22"/>
      <c r="CH66" s="22"/>
      <c r="CI66" s="22"/>
      <c r="CJ66" s="22"/>
      <c r="CK66" s="22"/>
      <c r="CL66" s="22"/>
      <c r="CN66" s="63" t="s">
        <v>75</v>
      </c>
      <c r="CO66" s="31">
        <f>+CV44</f>
        <v>0</v>
      </c>
      <c r="CP66" s="22"/>
      <c r="CQ66" s="22"/>
      <c r="CR66" s="22"/>
      <c r="CS66" s="22"/>
      <c r="CT66" s="22"/>
      <c r="CU66" s="22"/>
      <c r="CV66" s="22"/>
      <c r="CX66" s="63" t="s">
        <v>75</v>
      </c>
      <c r="CY66" s="31">
        <f>+DF44</f>
        <v>0</v>
      </c>
      <c r="CZ66" s="22"/>
      <c r="DA66" s="22"/>
      <c r="DB66" s="22"/>
      <c r="DC66" s="22"/>
      <c r="DD66" s="22"/>
      <c r="DE66" s="22"/>
      <c r="DF66" s="22"/>
      <c r="DH66" s="63" t="s">
        <v>75</v>
      </c>
      <c r="DI66" s="31">
        <f>+DP44</f>
        <v>0</v>
      </c>
      <c r="DJ66" s="22"/>
      <c r="DK66" s="22"/>
      <c r="DL66" s="22"/>
      <c r="DM66" s="22"/>
      <c r="DN66" s="22"/>
      <c r="DO66" s="22"/>
      <c r="DP66" s="22"/>
      <c r="DR66" s="63" t="s">
        <v>75</v>
      </c>
      <c r="DS66" s="31">
        <f>+DZ44</f>
        <v>0</v>
      </c>
      <c r="DT66" s="22"/>
      <c r="DU66" s="22"/>
      <c r="DV66" s="22"/>
      <c r="DW66" s="22"/>
      <c r="DX66" s="22"/>
      <c r="DY66" s="22"/>
      <c r="DZ66" s="22"/>
      <c r="EB66" s="63" t="s">
        <v>75</v>
      </c>
      <c r="EC66" s="31">
        <f>+EJ44</f>
        <v>0</v>
      </c>
      <c r="ED66" s="22"/>
      <c r="EE66" s="22"/>
      <c r="EF66" s="22"/>
      <c r="EG66" s="22"/>
      <c r="EH66" s="22"/>
      <c r="EI66" s="22"/>
      <c r="EJ66" s="22"/>
      <c r="EL66" s="63" t="s">
        <v>75</v>
      </c>
      <c r="EM66" s="31">
        <f>+ET44</f>
        <v>0</v>
      </c>
      <c r="EN66" s="22"/>
      <c r="EO66" s="22"/>
      <c r="EP66" s="22"/>
      <c r="EQ66" s="22"/>
      <c r="ER66" s="22"/>
      <c r="ES66" s="22"/>
      <c r="ET66" s="22"/>
    </row>
    <row r="67" spans="1:150" ht="26.25" customHeight="1" x14ac:dyDescent="0.25">
      <c r="B67" s="18" t="s">
        <v>76</v>
      </c>
      <c r="C67" s="19" t="e">
        <f>+(C66+C64)-(C63+C65)</f>
        <v>#DIV/0!</v>
      </c>
      <c r="D67" s="16"/>
      <c r="E67" s="16"/>
      <c r="F67" s="16"/>
      <c r="G67" s="16"/>
      <c r="H67" s="16"/>
      <c r="I67" s="16"/>
      <c r="J67" s="16"/>
      <c r="L67" s="18" t="s">
        <v>76</v>
      </c>
      <c r="M67" s="19" t="e">
        <f>+(M66+M64)-(M63+M65)</f>
        <v>#DIV/0!</v>
      </c>
      <c r="N67" s="16"/>
      <c r="O67" s="16"/>
      <c r="P67" s="16"/>
      <c r="Q67" s="16"/>
      <c r="R67" s="16"/>
      <c r="S67" s="16"/>
      <c r="T67" s="16"/>
      <c r="V67" s="18" t="s">
        <v>76</v>
      </c>
      <c r="W67" s="19" t="e">
        <f>+(W66+W64)-(W63+W65)</f>
        <v>#DIV/0!</v>
      </c>
      <c r="X67" s="16"/>
      <c r="Y67" s="16"/>
      <c r="Z67" s="16"/>
      <c r="AA67" s="16"/>
      <c r="AB67" s="16"/>
      <c r="AC67" s="16"/>
      <c r="AD67" s="16"/>
      <c r="AF67" s="18" t="s">
        <v>76</v>
      </c>
      <c r="AG67" s="19" t="e">
        <f>+(AG66+AG64)-(AG63+AG65)</f>
        <v>#DIV/0!</v>
      </c>
      <c r="AH67" s="16"/>
      <c r="AI67" s="16"/>
      <c r="AJ67" s="16"/>
      <c r="AK67" s="16"/>
      <c r="AL67" s="16"/>
      <c r="AM67" s="16"/>
      <c r="AN67" s="16"/>
      <c r="AP67" s="18" t="s">
        <v>76</v>
      </c>
      <c r="AQ67" s="19" t="e">
        <f>+(AQ66+AQ64)-(AQ63+AQ65)</f>
        <v>#DIV/0!</v>
      </c>
      <c r="AR67" s="16"/>
      <c r="AS67" s="16"/>
      <c r="AT67" s="16"/>
      <c r="AU67" s="16"/>
      <c r="AV67" s="16"/>
      <c r="AW67" s="16"/>
      <c r="AX67" s="16"/>
      <c r="AZ67" s="18" t="s">
        <v>76</v>
      </c>
      <c r="BA67" s="19" t="e">
        <f>+(BA66+BA64)-(BA63+BA65)</f>
        <v>#DIV/0!</v>
      </c>
      <c r="BB67" s="16"/>
      <c r="BC67" s="16"/>
      <c r="BD67" s="16"/>
      <c r="BE67" s="16"/>
      <c r="BF67" s="16"/>
      <c r="BG67" s="16"/>
      <c r="BH67" s="16"/>
      <c r="BI67" s="71"/>
      <c r="BJ67" s="18" t="s">
        <v>76</v>
      </c>
      <c r="BK67" s="19" t="e">
        <f>+(BK66+BK64)-(BK63+BK65)</f>
        <v>#DIV/0!</v>
      </c>
      <c r="BL67" s="16"/>
      <c r="BM67" s="16"/>
      <c r="BN67" s="16"/>
      <c r="BO67" s="16"/>
      <c r="BP67" s="16"/>
      <c r="BQ67" s="16"/>
      <c r="BR67" s="16"/>
      <c r="BT67" s="18" t="s">
        <v>76</v>
      </c>
      <c r="BU67" s="19" t="e">
        <f>+(BU66+BU64)-(BU63+BU65)</f>
        <v>#DIV/0!</v>
      </c>
      <c r="BV67" s="16"/>
      <c r="BW67" s="16"/>
      <c r="BX67" s="16"/>
      <c r="BY67" s="16"/>
      <c r="BZ67" s="16"/>
      <c r="CA67" s="16"/>
      <c r="CB67" s="16"/>
      <c r="CD67" s="18" t="s">
        <v>76</v>
      </c>
      <c r="CE67" s="19" t="e">
        <f>+(CE66+CE64)-(CE63+CE65)</f>
        <v>#DIV/0!</v>
      </c>
      <c r="CF67" s="16"/>
      <c r="CG67" s="16"/>
      <c r="CH67" s="16"/>
      <c r="CI67" s="16"/>
      <c r="CJ67" s="16"/>
      <c r="CK67" s="16"/>
      <c r="CL67" s="16"/>
      <c r="CN67" s="18" t="s">
        <v>76</v>
      </c>
      <c r="CO67" s="19" t="e">
        <f>+(CO66+CO64)-(CO63+CO65)</f>
        <v>#DIV/0!</v>
      </c>
      <c r="CP67" s="16"/>
      <c r="CQ67" s="16"/>
      <c r="CR67" s="16"/>
      <c r="CS67" s="16"/>
      <c r="CT67" s="16"/>
      <c r="CU67" s="16"/>
      <c r="CV67" s="16"/>
      <c r="CX67" s="18" t="s">
        <v>76</v>
      </c>
      <c r="CY67" s="19" t="e">
        <f>+(CY66+CY64)-(CY63+CY65)</f>
        <v>#DIV/0!</v>
      </c>
      <c r="CZ67" s="16"/>
      <c r="DA67" s="16"/>
      <c r="DB67" s="16"/>
      <c r="DC67" s="16"/>
      <c r="DD67" s="16"/>
      <c r="DE67" s="16"/>
      <c r="DF67" s="16"/>
      <c r="DH67" s="18" t="s">
        <v>76</v>
      </c>
      <c r="DI67" s="19" t="e">
        <f>+(DI66+DI64)-(DI63+DI65)</f>
        <v>#DIV/0!</v>
      </c>
      <c r="DJ67" s="16"/>
      <c r="DK67" s="16"/>
      <c r="DL67" s="16"/>
      <c r="DM67" s="16"/>
      <c r="DN67" s="16"/>
      <c r="DO67" s="16"/>
      <c r="DP67" s="16"/>
      <c r="DR67" s="18" t="s">
        <v>76</v>
      </c>
      <c r="DS67" s="19" t="e">
        <f>+(DS66+DS64)-(DS63+DS65)</f>
        <v>#DIV/0!</v>
      </c>
      <c r="DT67" s="16"/>
      <c r="DU67" s="16"/>
      <c r="DV67" s="16"/>
      <c r="DW67" s="16"/>
      <c r="DX67" s="16"/>
      <c r="DY67" s="16"/>
      <c r="DZ67" s="16"/>
      <c r="EB67" s="18" t="s">
        <v>76</v>
      </c>
      <c r="EC67" s="19" t="e">
        <f>+(EC66+EC64)-(EC63+EC65)</f>
        <v>#DIV/0!</v>
      </c>
      <c r="ED67" s="16"/>
      <c r="EE67" s="16"/>
      <c r="EF67" s="16"/>
      <c r="EG67" s="16"/>
      <c r="EH67" s="16"/>
      <c r="EI67" s="16"/>
      <c r="EJ67" s="16"/>
      <c r="EL67" s="18" t="s">
        <v>76</v>
      </c>
      <c r="EM67" s="19" t="e">
        <f>+(EM66+EM64)-(EM63+EM65)</f>
        <v>#DIV/0!</v>
      </c>
      <c r="EN67" s="16"/>
      <c r="EO67" s="16"/>
      <c r="EP67" s="16"/>
      <c r="EQ67" s="16"/>
      <c r="ER67" s="16"/>
      <c r="ES67" s="16"/>
      <c r="ET67" s="16"/>
    </row>
    <row r="68" spans="1:150" x14ac:dyDescent="0.25">
      <c r="B68" s="16"/>
      <c r="C68" s="17"/>
      <c r="D68" s="16"/>
      <c r="E68" s="16"/>
      <c r="F68" s="16"/>
      <c r="G68" s="16"/>
      <c r="H68" s="16"/>
      <c r="I68" s="16"/>
      <c r="J68" s="16"/>
    </row>
    <row r="69" spans="1:150" ht="13.5" customHeight="1" x14ac:dyDescent="0.25">
      <c r="B69" s="16"/>
      <c r="C69" s="17"/>
      <c r="D69" s="16"/>
      <c r="E69" s="16"/>
      <c r="F69" s="16"/>
      <c r="G69" s="16"/>
      <c r="H69" s="16"/>
      <c r="I69" s="16"/>
      <c r="J69" s="16"/>
    </row>
    <row r="70" spans="1:150" s="154" customFormat="1" ht="15.75" thickBot="1" x14ac:dyDescent="0.3">
      <c r="A70" s="178"/>
      <c r="B70" s="152"/>
      <c r="C70" s="153"/>
      <c r="D70" s="152"/>
      <c r="E70" s="152"/>
      <c r="F70" s="152"/>
      <c r="G70" s="152"/>
      <c r="H70" s="152"/>
      <c r="I70" s="152"/>
      <c r="J70" s="152"/>
      <c r="BI70" s="155"/>
    </row>
    <row r="71" spans="1:150" ht="15" customHeight="1" x14ac:dyDescent="0.25">
      <c r="B71" s="246" t="s">
        <v>223</v>
      </c>
      <c r="C71" s="247"/>
      <c r="D71" s="247"/>
      <c r="E71" s="247"/>
      <c r="F71" s="247"/>
      <c r="G71" s="247"/>
      <c r="H71" s="247"/>
      <c r="I71" s="248"/>
      <c r="J71" s="156"/>
      <c r="K71" s="156"/>
      <c r="L71" s="246" t="s">
        <v>223</v>
      </c>
      <c r="M71" s="247"/>
      <c r="N71" s="247"/>
      <c r="O71" s="247"/>
      <c r="P71" s="247"/>
      <c r="Q71" s="247"/>
      <c r="R71" s="247"/>
      <c r="S71" s="248"/>
      <c r="V71" s="246" t="s">
        <v>223</v>
      </c>
      <c r="W71" s="247"/>
      <c r="X71" s="247"/>
      <c r="Y71" s="247"/>
      <c r="Z71" s="247"/>
      <c r="AA71" s="247"/>
      <c r="AB71" s="247"/>
      <c r="AC71" s="248"/>
      <c r="AF71" s="246" t="s">
        <v>223</v>
      </c>
      <c r="AG71" s="247"/>
      <c r="AH71" s="247"/>
      <c r="AI71" s="247"/>
      <c r="AJ71" s="247"/>
      <c r="AK71" s="247"/>
      <c r="AL71" s="247"/>
      <c r="AM71" s="248"/>
      <c r="AP71" s="246" t="s">
        <v>223</v>
      </c>
      <c r="AQ71" s="247"/>
      <c r="AR71" s="247"/>
      <c r="AS71" s="247"/>
      <c r="AT71" s="247"/>
      <c r="AU71" s="247"/>
      <c r="AV71" s="247"/>
      <c r="AW71" s="248"/>
      <c r="AX71" s="156"/>
      <c r="AY71" s="156"/>
      <c r="AZ71" s="246" t="s">
        <v>223</v>
      </c>
      <c r="BA71" s="247"/>
      <c r="BB71" s="247"/>
      <c r="BC71" s="247"/>
      <c r="BD71" s="247"/>
      <c r="BE71" s="247"/>
      <c r="BF71" s="247"/>
      <c r="BG71" s="248"/>
      <c r="BI71"/>
      <c r="BJ71" s="246" t="s">
        <v>223</v>
      </c>
      <c r="BK71" s="247"/>
      <c r="BL71" s="247"/>
      <c r="BM71" s="247"/>
      <c r="BN71" s="247"/>
      <c r="BO71" s="247"/>
      <c r="BP71" s="247"/>
      <c r="BQ71" s="248"/>
      <c r="BT71" s="246" t="s">
        <v>223</v>
      </c>
      <c r="BU71" s="247"/>
      <c r="BV71" s="247"/>
      <c r="BW71" s="247"/>
      <c r="BX71" s="247"/>
      <c r="BY71" s="247"/>
      <c r="BZ71" s="247"/>
      <c r="CA71" s="248"/>
      <c r="CD71" s="246" t="s">
        <v>223</v>
      </c>
      <c r="CE71" s="247"/>
      <c r="CF71" s="247"/>
      <c r="CG71" s="247"/>
      <c r="CH71" s="247"/>
      <c r="CI71" s="247"/>
      <c r="CJ71" s="247"/>
      <c r="CK71" s="248"/>
      <c r="CL71" s="156"/>
      <c r="CM71" s="156"/>
      <c r="CN71" s="246" t="s">
        <v>223</v>
      </c>
      <c r="CO71" s="247"/>
      <c r="CP71" s="247"/>
      <c r="CQ71" s="247"/>
      <c r="CR71" s="247"/>
      <c r="CS71" s="247"/>
      <c r="CT71" s="247"/>
      <c r="CU71" s="248"/>
      <c r="CX71" s="246" t="s">
        <v>223</v>
      </c>
      <c r="CY71" s="247"/>
      <c r="CZ71" s="247"/>
      <c r="DA71" s="247"/>
      <c r="DB71" s="247"/>
      <c r="DC71" s="247"/>
      <c r="DD71" s="247"/>
      <c r="DE71" s="248"/>
      <c r="DH71" s="246" t="s">
        <v>223</v>
      </c>
      <c r="DI71" s="247"/>
      <c r="DJ71" s="247"/>
      <c r="DK71" s="247"/>
      <c r="DL71" s="247"/>
      <c r="DM71" s="247"/>
      <c r="DN71" s="247"/>
      <c r="DO71" s="248"/>
      <c r="DR71" s="246" t="s">
        <v>223</v>
      </c>
      <c r="DS71" s="247"/>
      <c r="DT71" s="247"/>
      <c r="DU71" s="247"/>
      <c r="DV71" s="247"/>
      <c r="DW71" s="247"/>
      <c r="DX71" s="247"/>
      <c r="DY71" s="248"/>
      <c r="EB71" s="246" t="s">
        <v>223</v>
      </c>
      <c r="EC71" s="247"/>
      <c r="ED71" s="247"/>
      <c r="EE71" s="247"/>
      <c r="EF71" s="247"/>
      <c r="EG71" s="247"/>
      <c r="EH71" s="247"/>
      <c r="EI71" s="248"/>
      <c r="EL71" s="246" t="s">
        <v>223</v>
      </c>
      <c r="EM71" s="247"/>
      <c r="EN71" s="247"/>
      <c r="EO71" s="247"/>
      <c r="EP71" s="247"/>
      <c r="EQ71" s="247"/>
      <c r="ER71" s="247"/>
      <c r="ES71" s="248"/>
    </row>
    <row r="72" spans="1:150" x14ac:dyDescent="0.25">
      <c r="B72" s="249"/>
      <c r="C72" s="250"/>
      <c r="D72" s="250"/>
      <c r="E72" s="250"/>
      <c r="F72" s="250"/>
      <c r="G72" s="250"/>
      <c r="H72" s="250"/>
      <c r="I72" s="251"/>
      <c r="J72" s="156"/>
      <c r="K72" s="156"/>
      <c r="L72" s="249"/>
      <c r="M72" s="250"/>
      <c r="N72" s="250"/>
      <c r="O72" s="250"/>
      <c r="P72" s="250"/>
      <c r="Q72" s="250"/>
      <c r="R72" s="250"/>
      <c r="S72" s="251"/>
      <c r="V72" s="249"/>
      <c r="W72" s="250"/>
      <c r="X72" s="250"/>
      <c r="Y72" s="250"/>
      <c r="Z72" s="250"/>
      <c r="AA72" s="250"/>
      <c r="AB72" s="250"/>
      <c r="AC72" s="251"/>
      <c r="AF72" s="249"/>
      <c r="AG72" s="250"/>
      <c r="AH72" s="250"/>
      <c r="AI72" s="250"/>
      <c r="AJ72" s="250"/>
      <c r="AK72" s="250"/>
      <c r="AL72" s="250"/>
      <c r="AM72" s="251"/>
      <c r="AP72" s="249"/>
      <c r="AQ72" s="250"/>
      <c r="AR72" s="250"/>
      <c r="AS72" s="250"/>
      <c r="AT72" s="250"/>
      <c r="AU72" s="250"/>
      <c r="AV72" s="250"/>
      <c r="AW72" s="251"/>
      <c r="AX72" s="156"/>
      <c r="AY72" s="156"/>
      <c r="AZ72" s="249"/>
      <c r="BA72" s="250"/>
      <c r="BB72" s="250"/>
      <c r="BC72" s="250"/>
      <c r="BD72" s="250"/>
      <c r="BE72" s="250"/>
      <c r="BF72" s="250"/>
      <c r="BG72" s="251"/>
      <c r="BI72"/>
      <c r="BJ72" s="249"/>
      <c r="BK72" s="250"/>
      <c r="BL72" s="250"/>
      <c r="BM72" s="250"/>
      <c r="BN72" s="250"/>
      <c r="BO72" s="250"/>
      <c r="BP72" s="250"/>
      <c r="BQ72" s="251"/>
      <c r="BT72" s="249"/>
      <c r="BU72" s="250"/>
      <c r="BV72" s="250"/>
      <c r="BW72" s="250"/>
      <c r="BX72" s="250"/>
      <c r="BY72" s="250"/>
      <c r="BZ72" s="250"/>
      <c r="CA72" s="251"/>
      <c r="CD72" s="249"/>
      <c r="CE72" s="250"/>
      <c r="CF72" s="250"/>
      <c r="CG72" s="250"/>
      <c r="CH72" s="250"/>
      <c r="CI72" s="250"/>
      <c r="CJ72" s="250"/>
      <c r="CK72" s="251"/>
      <c r="CL72" s="156"/>
      <c r="CM72" s="156"/>
      <c r="CN72" s="249"/>
      <c r="CO72" s="250"/>
      <c r="CP72" s="250"/>
      <c r="CQ72" s="250"/>
      <c r="CR72" s="250"/>
      <c r="CS72" s="250"/>
      <c r="CT72" s="250"/>
      <c r="CU72" s="251"/>
      <c r="CX72" s="249"/>
      <c r="CY72" s="250"/>
      <c r="CZ72" s="250"/>
      <c r="DA72" s="250"/>
      <c r="DB72" s="250"/>
      <c r="DC72" s="250"/>
      <c r="DD72" s="250"/>
      <c r="DE72" s="251"/>
      <c r="DH72" s="249"/>
      <c r="DI72" s="250"/>
      <c r="DJ72" s="250"/>
      <c r="DK72" s="250"/>
      <c r="DL72" s="250"/>
      <c r="DM72" s="250"/>
      <c r="DN72" s="250"/>
      <c r="DO72" s="251"/>
      <c r="DR72" s="249"/>
      <c r="DS72" s="250"/>
      <c r="DT72" s="250"/>
      <c r="DU72" s="250"/>
      <c r="DV72" s="250"/>
      <c r="DW72" s="250"/>
      <c r="DX72" s="250"/>
      <c r="DY72" s="251"/>
      <c r="EB72" s="249"/>
      <c r="EC72" s="250"/>
      <c r="ED72" s="250"/>
      <c r="EE72" s="250"/>
      <c r="EF72" s="250"/>
      <c r="EG72" s="250"/>
      <c r="EH72" s="250"/>
      <c r="EI72" s="251"/>
      <c r="EL72" s="249"/>
      <c r="EM72" s="250"/>
      <c r="EN72" s="250"/>
      <c r="EO72" s="250"/>
      <c r="EP72" s="250"/>
      <c r="EQ72" s="250"/>
      <c r="ER72" s="250"/>
      <c r="ES72" s="251"/>
    </row>
    <row r="73" spans="1:150" ht="15.75" thickBot="1" x14ac:dyDescent="0.3">
      <c r="B73" s="252"/>
      <c r="C73" s="253"/>
      <c r="D73" s="253"/>
      <c r="E73" s="253"/>
      <c r="F73" s="253"/>
      <c r="G73" s="253"/>
      <c r="H73" s="253"/>
      <c r="I73" s="254"/>
      <c r="J73" s="156"/>
      <c r="K73" s="156"/>
      <c r="L73" s="252"/>
      <c r="M73" s="253"/>
      <c r="N73" s="253"/>
      <c r="O73" s="253"/>
      <c r="P73" s="253"/>
      <c r="Q73" s="253"/>
      <c r="R73" s="253"/>
      <c r="S73" s="254"/>
      <c r="V73" s="252"/>
      <c r="W73" s="253"/>
      <c r="X73" s="253"/>
      <c r="Y73" s="253"/>
      <c r="Z73" s="253"/>
      <c r="AA73" s="253"/>
      <c r="AB73" s="253"/>
      <c r="AC73" s="254"/>
      <c r="AF73" s="252"/>
      <c r="AG73" s="253"/>
      <c r="AH73" s="253"/>
      <c r="AI73" s="253"/>
      <c r="AJ73" s="253"/>
      <c r="AK73" s="253"/>
      <c r="AL73" s="253"/>
      <c r="AM73" s="254"/>
      <c r="AP73" s="252"/>
      <c r="AQ73" s="253"/>
      <c r="AR73" s="253"/>
      <c r="AS73" s="253"/>
      <c r="AT73" s="253"/>
      <c r="AU73" s="253"/>
      <c r="AV73" s="253"/>
      <c r="AW73" s="254"/>
      <c r="AX73" s="156"/>
      <c r="AY73" s="156"/>
      <c r="AZ73" s="252"/>
      <c r="BA73" s="253"/>
      <c r="BB73" s="253"/>
      <c r="BC73" s="253"/>
      <c r="BD73" s="253"/>
      <c r="BE73" s="253"/>
      <c r="BF73" s="253"/>
      <c r="BG73" s="254"/>
      <c r="BI73"/>
      <c r="BJ73" s="252"/>
      <c r="BK73" s="253"/>
      <c r="BL73" s="253"/>
      <c r="BM73" s="253"/>
      <c r="BN73" s="253"/>
      <c r="BO73" s="253"/>
      <c r="BP73" s="253"/>
      <c r="BQ73" s="254"/>
      <c r="BT73" s="252"/>
      <c r="BU73" s="253"/>
      <c r="BV73" s="253"/>
      <c r="BW73" s="253"/>
      <c r="BX73" s="253"/>
      <c r="BY73" s="253"/>
      <c r="BZ73" s="253"/>
      <c r="CA73" s="254"/>
      <c r="CD73" s="252"/>
      <c r="CE73" s="253"/>
      <c r="CF73" s="253"/>
      <c r="CG73" s="253"/>
      <c r="CH73" s="253"/>
      <c r="CI73" s="253"/>
      <c r="CJ73" s="253"/>
      <c r="CK73" s="254"/>
      <c r="CL73" s="156"/>
      <c r="CM73" s="156"/>
      <c r="CN73" s="252"/>
      <c r="CO73" s="253"/>
      <c r="CP73" s="253"/>
      <c r="CQ73" s="253"/>
      <c r="CR73" s="253"/>
      <c r="CS73" s="253"/>
      <c r="CT73" s="253"/>
      <c r="CU73" s="254"/>
      <c r="CX73" s="252"/>
      <c r="CY73" s="253"/>
      <c r="CZ73" s="253"/>
      <c r="DA73" s="253"/>
      <c r="DB73" s="253"/>
      <c r="DC73" s="253"/>
      <c r="DD73" s="253"/>
      <c r="DE73" s="254"/>
      <c r="DH73" s="252"/>
      <c r="DI73" s="253"/>
      <c r="DJ73" s="253"/>
      <c r="DK73" s="253"/>
      <c r="DL73" s="253"/>
      <c r="DM73" s="253"/>
      <c r="DN73" s="253"/>
      <c r="DO73" s="254"/>
      <c r="DR73" s="252"/>
      <c r="DS73" s="253"/>
      <c r="DT73" s="253"/>
      <c r="DU73" s="253"/>
      <c r="DV73" s="253"/>
      <c r="DW73" s="253"/>
      <c r="DX73" s="253"/>
      <c r="DY73" s="254"/>
      <c r="EB73" s="252"/>
      <c r="EC73" s="253"/>
      <c r="ED73" s="253"/>
      <c r="EE73" s="253"/>
      <c r="EF73" s="253"/>
      <c r="EG73" s="253"/>
      <c r="EH73" s="253"/>
      <c r="EI73" s="254"/>
      <c r="EL73" s="252"/>
      <c r="EM73" s="253"/>
      <c r="EN73" s="253"/>
      <c r="EO73" s="253"/>
      <c r="EP73" s="253"/>
      <c r="EQ73" s="253"/>
      <c r="ER73" s="253"/>
      <c r="ES73" s="254"/>
    </row>
    <row r="74" spans="1:150" s="151" customFormat="1" ht="18.75" x14ac:dyDescent="0.3">
      <c r="A74" s="178"/>
      <c r="B74" s="256" t="s">
        <v>162</v>
      </c>
      <c r="C74" s="256"/>
      <c r="D74" s="256"/>
      <c r="E74" s="256"/>
      <c r="F74" s="256"/>
      <c r="G74" s="256"/>
      <c r="H74" s="256"/>
      <c r="I74" s="256"/>
      <c r="J74"/>
      <c r="K74"/>
      <c r="L74" s="256" t="s">
        <v>162</v>
      </c>
      <c r="M74" s="256"/>
      <c r="N74" s="256"/>
      <c r="O74" s="256"/>
      <c r="P74" s="256"/>
      <c r="Q74" s="256"/>
      <c r="R74" s="256"/>
      <c r="S74" s="256"/>
      <c r="T74"/>
      <c r="U74"/>
      <c r="V74" s="256" t="s">
        <v>162</v>
      </c>
      <c r="W74" s="256"/>
      <c r="X74" s="256"/>
      <c r="Y74" s="256"/>
      <c r="Z74" s="256"/>
      <c r="AA74" s="256"/>
      <c r="AB74" s="256"/>
      <c r="AC74" s="256"/>
      <c r="AD74"/>
      <c r="AE74"/>
      <c r="AF74" s="256" t="s">
        <v>162</v>
      </c>
      <c r="AG74" s="256"/>
      <c r="AH74" s="256"/>
      <c r="AI74" s="256"/>
      <c r="AJ74" s="256"/>
      <c r="AK74" s="256"/>
      <c r="AL74" s="256"/>
      <c r="AM74" s="256"/>
      <c r="AN74"/>
      <c r="AO74"/>
      <c r="AP74" s="256" t="s">
        <v>162</v>
      </c>
      <c r="AQ74" s="256"/>
      <c r="AR74" s="256"/>
      <c r="AS74" s="256"/>
      <c r="AT74" s="256"/>
      <c r="AU74" s="256"/>
      <c r="AV74" s="256"/>
      <c r="AW74" s="256"/>
      <c r="AX74"/>
      <c r="AY74"/>
      <c r="AZ74" s="256" t="s">
        <v>162</v>
      </c>
      <c r="BA74" s="256"/>
      <c r="BB74" s="256"/>
      <c r="BC74" s="256"/>
      <c r="BD74" s="256"/>
      <c r="BE74" s="256"/>
      <c r="BF74" s="256"/>
      <c r="BG74" s="256"/>
      <c r="BH74"/>
      <c r="BI74" s="64"/>
      <c r="BJ74" s="256" t="s">
        <v>162</v>
      </c>
      <c r="BK74" s="256"/>
      <c r="BL74" s="256"/>
      <c r="BM74" s="256"/>
      <c r="BN74" s="256"/>
      <c r="BO74" s="256"/>
      <c r="BP74" s="256"/>
      <c r="BQ74" s="256"/>
      <c r="BR74"/>
      <c r="BS74"/>
      <c r="BT74" s="256" t="s">
        <v>162</v>
      </c>
      <c r="BU74" s="256"/>
      <c r="BV74" s="256"/>
      <c r="BW74" s="256"/>
      <c r="BX74" s="256"/>
      <c r="BY74" s="256"/>
      <c r="BZ74" s="256"/>
      <c r="CA74" s="256"/>
      <c r="CB74"/>
      <c r="CC74"/>
      <c r="CD74" s="256" t="s">
        <v>162</v>
      </c>
      <c r="CE74" s="256"/>
      <c r="CF74" s="256"/>
      <c r="CG74" s="256"/>
      <c r="CH74" s="256"/>
      <c r="CI74" s="256"/>
      <c r="CJ74" s="256"/>
      <c r="CK74" s="256"/>
      <c r="CL74"/>
      <c r="CM74"/>
      <c r="CN74" s="256" t="s">
        <v>162</v>
      </c>
      <c r="CO74" s="256"/>
      <c r="CP74" s="256"/>
      <c r="CQ74" s="256"/>
      <c r="CR74" s="256"/>
      <c r="CS74" s="256"/>
      <c r="CT74" s="256"/>
      <c r="CU74" s="256"/>
      <c r="CV74"/>
      <c r="CW74"/>
      <c r="CX74" s="256" t="s">
        <v>162</v>
      </c>
      <c r="CY74" s="256"/>
      <c r="CZ74" s="256"/>
      <c r="DA74" s="256"/>
      <c r="DB74" s="256"/>
      <c r="DC74" s="256"/>
      <c r="DD74" s="256"/>
      <c r="DE74" s="256"/>
      <c r="DF74"/>
      <c r="DG74"/>
      <c r="DH74" s="256" t="s">
        <v>162</v>
      </c>
      <c r="DI74" s="256"/>
      <c r="DJ74" s="256"/>
      <c r="DK74" s="256"/>
      <c r="DL74" s="256"/>
      <c r="DM74" s="256"/>
      <c r="DN74" s="256"/>
      <c r="DO74" s="256"/>
      <c r="DP74"/>
      <c r="DQ74"/>
      <c r="DR74" s="256" t="s">
        <v>162</v>
      </c>
      <c r="DS74" s="256"/>
      <c r="DT74" s="256"/>
      <c r="DU74" s="256"/>
      <c r="DV74" s="256"/>
      <c r="DW74" s="256"/>
      <c r="DX74" s="256"/>
      <c r="DY74" s="256"/>
      <c r="DZ74"/>
      <c r="EA74"/>
      <c r="EB74" s="256" t="s">
        <v>162</v>
      </c>
      <c r="EC74" s="256"/>
      <c r="ED74" s="256"/>
      <c r="EE74" s="256"/>
      <c r="EF74" s="256"/>
      <c r="EG74" s="256"/>
      <c r="EH74" s="256"/>
      <c r="EI74" s="256"/>
      <c r="EJ74"/>
      <c r="EK74"/>
      <c r="EL74" s="256" t="s">
        <v>162</v>
      </c>
      <c r="EM74" s="256"/>
      <c r="EN74" s="256"/>
      <c r="EO74" s="256"/>
      <c r="EP74" s="256"/>
      <c r="EQ74" s="256"/>
      <c r="ER74" s="256"/>
      <c r="ES74" s="256"/>
    </row>
    <row r="75" spans="1:150" s="151" customFormat="1" x14ac:dyDescent="0.25">
      <c r="A75" s="178"/>
      <c r="B75" s="255" t="s">
        <v>219</v>
      </c>
      <c r="C75" s="255"/>
      <c r="D75" s="255"/>
      <c r="E75" s="255"/>
      <c r="F75" s="255"/>
      <c r="G75" s="255"/>
      <c r="H75" s="255"/>
      <c r="I75" s="255"/>
      <c r="J75"/>
      <c r="K75"/>
      <c r="L75" s="255" t="s">
        <v>219</v>
      </c>
      <c r="M75" s="255"/>
      <c r="N75" s="255"/>
      <c r="O75" s="255"/>
      <c r="P75" s="255"/>
      <c r="Q75" s="255"/>
      <c r="R75" s="255"/>
      <c r="S75" s="255"/>
      <c r="T75"/>
      <c r="U75"/>
      <c r="V75" s="255" t="s">
        <v>219</v>
      </c>
      <c r="W75" s="255"/>
      <c r="X75" s="255"/>
      <c r="Y75" s="255"/>
      <c r="Z75" s="255"/>
      <c r="AA75" s="255"/>
      <c r="AB75" s="255"/>
      <c r="AC75" s="255"/>
      <c r="AD75"/>
      <c r="AE75"/>
      <c r="AF75" s="255" t="s">
        <v>219</v>
      </c>
      <c r="AG75" s="255"/>
      <c r="AH75" s="255"/>
      <c r="AI75" s="255"/>
      <c r="AJ75" s="255"/>
      <c r="AK75" s="255"/>
      <c r="AL75" s="255"/>
      <c r="AM75" s="255"/>
      <c r="AN75"/>
      <c r="AO75"/>
      <c r="AP75" s="255" t="s">
        <v>219</v>
      </c>
      <c r="AQ75" s="255"/>
      <c r="AR75" s="255"/>
      <c r="AS75" s="255"/>
      <c r="AT75" s="255"/>
      <c r="AU75" s="255"/>
      <c r="AV75" s="255"/>
      <c r="AW75" s="255"/>
      <c r="AX75"/>
      <c r="AY75"/>
      <c r="AZ75" s="255" t="s">
        <v>219</v>
      </c>
      <c r="BA75" s="255"/>
      <c r="BB75" s="255"/>
      <c r="BC75" s="255"/>
      <c r="BD75" s="255"/>
      <c r="BE75" s="255"/>
      <c r="BF75" s="255"/>
      <c r="BG75" s="255"/>
      <c r="BH75"/>
      <c r="BI75" s="64"/>
      <c r="BJ75" s="255" t="s">
        <v>219</v>
      </c>
      <c r="BK75" s="255"/>
      <c r="BL75" s="255"/>
      <c r="BM75" s="255"/>
      <c r="BN75" s="255"/>
      <c r="BO75" s="255"/>
      <c r="BP75" s="255"/>
      <c r="BQ75" s="255"/>
      <c r="BR75"/>
      <c r="BS75"/>
      <c r="BT75" s="255" t="s">
        <v>219</v>
      </c>
      <c r="BU75" s="255"/>
      <c r="BV75" s="255"/>
      <c r="BW75" s="255"/>
      <c r="BX75" s="255"/>
      <c r="BY75" s="255"/>
      <c r="BZ75" s="255"/>
      <c r="CA75" s="255"/>
      <c r="CB75"/>
      <c r="CC75"/>
      <c r="CD75" s="255" t="s">
        <v>219</v>
      </c>
      <c r="CE75" s="255"/>
      <c r="CF75" s="255"/>
      <c r="CG75" s="255"/>
      <c r="CH75" s="255"/>
      <c r="CI75" s="255"/>
      <c r="CJ75" s="255"/>
      <c r="CK75" s="255"/>
      <c r="CL75"/>
      <c r="CM75"/>
      <c r="CN75" s="255" t="s">
        <v>219</v>
      </c>
      <c r="CO75" s="255"/>
      <c r="CP75" s="255"/>
      <c r="CQ75" s="255"/>
      <c r="CR75" s="255"/>
      <c r="CS75" s="255"/>
      <c r="CT75" s="255"/>
      <c r="CU75" s="255"/>
      <c r="CV75"/>
      <c r="CW75"/>
      <c r="CX75" s="255" t="s">
        <v>219</v>
      </c>
      <c r="CY75" s="255"/>
      <c r="CZ75" s="255"/>
      <c r="DA75" s="255"/>
      <c r="DB75" s="255"/>
      <c r="DC75" s="255"/>
      <c r="DD75" s="255"/>
      <c r="DE75" s="255"/>
      <c r="DF75"/>
      <c r="DG75"/>
      <c r="DH75" s="255" t="s">
        <v>219</v>
      </c>
      <c r="DI75" s="255"/>
      <c r="DJ75" s="255"/>
      <c r="DK75" s="255"/>
      <c r="DL75" s="255"/>
      <c r="DM75" s="255"/>
      <c r="DN75" s="255"/>
      <c r="DO75" s="255"/>
      <c r="DP75"/>
      <c r="DQ75"/>
      <c r="DR75" s="255" t="s">
        <v>219</v>
      </c>
      <c r="DS75" s="255"/>
      <c r="DT75" s="255"/>
      <c r="DU75" s="255"/>
      <c r="DV75" s="255"/>
      <c r="DW75" s="255"/>
      <c r="DX75" s="255"/>
      <c r="DY75" s="255"/>
      <c r="DZ75"/>
      <c r="EA75"/>
      <c r="EB75" s="255" t="s">
        <v>219</v>
      </c>
      <c r="EC75" s="255"/>
      <c r="ED75" s="255"/>
      <c r="EE75" s="255"/>
      <c r="EF75" s="255"/>
      <c r="EG75" s="255"/>
      <c r="EH75" s="255"/>
      <c r="EI75" s="255"/>
      <c r="EJ75"/>
      <c r="EK75"/>
      <c r="EL75" s="255" t="s">
        <v>219</v>
      </c>
      <c r="EM75" s="255"/>
      <c r="EN75" s="255"/>
      <c r="EO75" s="255"/>
      <c r="EP75" s="255"/>
      <c r="EQ75" s="255"/>
      <c r="ER75" s="255"/>
      <c r="ES75" s="255"/>
    </row>
    <row r="76" spans="1:150" s="151" customFormat="1" x14ac:dyDescent="0.25">
      <c r="A76" s="178"/>
      <c r="B76" s="255" t="s">
        <v>222</v>
      </c>
      <c r="C76" s="255"/>
      <c r="D76" s="255"/>
      <c r="E76" s="255"/>
      <c r="F76" s="255"/>
      <c r="G76" s="255"/>
      <c r="H76" s="255"/>
      <c r="I76" s="255"/>
      <c r="J76"/>
      <c r="K76"/>
      <c r="L76" s="255" t="s">
        <v>224</v>
      </c>
      <c r="M76" s="255"/>
      <c r="N76" s="255"/>
      <c r="O76" s="255"/>
      <c r="P76" s="255"/>
      <c r="Q76" s="255"/>
      <c r="R76" s="255"/>
      <c r="S76" s="255"/>
      <c r="T76"/>
      <c r="U76"/>
      <c r="V76" s="255" t="s">
        <v>227</v>
      </c>
      <c r="W76" s="255"/>
      <c r="X76" s="255"/>
      <c r="Y76" s="255"/>
      <c r="Z76" s="255"/>
      <c r="AA76" s="255"/>
      <c r="AB76" s="255"/>
      <c r="AC76" s="255"/>
      <c r="AD76"/>
      <c r="AE76"/>
      <c r="AF76" s="255" t="s">
        <v>225</v>
      </c>
      <c r="AG76" s="255"/>
      <c r="AH76" s="255"/>
      <c r="AI76" s="255"/>
      <c r="AJ76" s="255"/>
      <c r="AK76" s="255"/>
      <c r="AL76" s="255"/>
      <c r="AM76" s="255"/>
      <c r="AN76"/>
      <c r="AO76"/>
      <c r="AP76" s="255" t="s">
        <v>241</v>
      </c>
      <c r="AQ76" s="255"/>
      <c r="AR76" s="255"/>
      <c r="AS76" s="255"/>
      <c r="AT76" s="255"/>
      <c r="AU76" s="255"/>
      <c r="AV76" s="255"/>
      <c r="AW76" s="255"/>
      <c r="AX76"/>
      <c r="AY76"/>
      <c r="AZ76" s="255" t="s">
        <v>229</v>
      </c>
      <c r="BA76" s="255"/>
      <c r="BB76" s="255"/>
      <c r="BC76" s="255"/>
      <c r="BD76" s="255"/>
      <c r="BE76" s="255"/>
      <c r="BF76" s="255"/>
      <c r="BG76" s="255"/>
      <c r="BH76"/>
      <c r="BI76" s="64"/>
      <c r="BJ76" s="255" t="s">
        <v>236</v>
      </c>
      <c r="BK76" s="255"/>
      <c r="BL76" s="255"/>
      <c r="BM76" s="255"/>
      <c r="BN76" s="255"/>
      <c r="BO76" s="255"/>
      <c r="BP76" s="255"/>
      <c r="BQ76" s="255"/>
      <c r="BR76"/>
      <c r="BS76"/>
      <c r="BT76" s="255" t="s">
        <v>236</v>
      </c>
      <c r="BU76" s="255"/>
      <c r="BV76" s="255"/>
      <c r="BW76" s="255"/>
      <c r="BX76" s="255"/>
      <c r="BY76" s="255"/>
      <c r="BZ76" s="255"/>
      <c r="CA76" s="255"/>
      <c r="CB76"/>
      <c r="CC76"/>
      <c r="CD76" s="255" t="s">
        <v>234</v>
      </c>
      <c r="CE76" s="255"/>
      <c r="CF76" s="255"/>
      <c r="CG76" s="255"/>
      <c r="CH76" s="255"/>
      <c r="CI76" s="255"/>
      <c r="CJ76" s="255"/>
      <c r="CK76" s="255"/>
      <c r="CL76"/>
      <c r="CM76"/>
      <c r="CN76" s="255" t="s">
        <v>242</v>
      </c>
      <c r="CO76" s="255"/>
      <c r="CP76" s="255"/>
      <c r="CQ76" s="255"/>
      <c r="CR76" s="255"/>
      <c r="CS76" s="255"/>
      <c r="CT76" s="255"/>
      <c r="CU76" s="255"/>
      <c r="CV76"/>
      <c r="CW76"/>
      <c r="CX76" s="255" t="s">
        <v>243</v>
      </c>
      <c r="CY76" s="255"/>
      <c r="CZ76" s="255"/>
      <c r="DA76" s="255"/>
      <c r="DB76" s="255"/>
      <c r="DC76" s="255"/>
      <c r="DD76" s="255"/>
      <c r="DE76" s="255"/>
      <c r="DF76"/>
      <c r="DG76"/>
      <c r="DH76" s="255" t="s">
        <v>236</v>
      </c>
      <c r="DI76" s="255"/>
      <c r="DJ76" s="255"/>
      <c r="DK76" s="255"/>
      <c r="DL76" s="255"/>
      <c r="DM76" s="255"/>
      <c r="DN76" s="255"/>
      <c r="DO76" s="255"/>
      <c r="DP76"/>
      <c r="DQ76"/>
      <c r="DR76" s="255" t="s">
        <v>224</v>
      </c>
      <c r="DS76" s="255"/>
      <c r="DT76" s="255"/>
      <c r="DU76" s="255"/>
      <c r="DV76" s="255"/>
      <c r="DW76" s="255"/>
      <c r="DX76" s="255"/>
      <c r="DY76" s="255"/>
      <c r="DZ76"/>
      <c r="EA76"/>
      <c r="EJ76"/>
      <c r="EK76"/>
      <c r="EL76" s="255" t="s">
        <v>233</v>
      </c>
      <c r="EM76" s="255"/>
      <c r="EN76" s="255"/>
      <c r="EO76" s="255"/>
      <c r="EP76" s="255"/>
      <c r="EQ76" s="255"/>
      <c r="ER76" s="255"/>
      <c r="ES76" s="255"/>
    </row>
    <row r="77" spans="1:150" x14ac:dyDescent="0.25">
      <c r="B77" s="16"/>
      <c r="C77" s="17"/>
      <c r="D77" s="16"/>
      <c r="E77" s="16"/>
      <c r="F77" s="16"/>
      <c r="G77" s="16"/>
      <c r="H77" s="16"/>
      <c r="I77" s="16"/>
      <c r="J77" s="16"/>
      <c r="EB77" s="255" t="s">
        <v>243</v>
      </c>
      <c r="EC77" s="255"/>
      <c r="ED77" s="255"/>
      <c r="EE77" s="255"/>
      <c r="EF77" s="255"/>
      <c r="EG77" s="255"/>
      <c r="EH77" s="255"/>
      <c r="EI77" s="255"/>
    </row>
    <row r="78" spans="1:150" x14ac:dyDescent="0.25">
      <c r="B78" s="277" t="e">
        <f>+DATE('COMPRA DE BOVINO '!D23,'COMPRA DE BOVINO '!C23,'COMPRA DE BOVINO '!B23)</f>
        <v>#NUM!</v>
      </c>
      <c r="C78" s="277"/>
      <c r="D78" s="16"/>
      <c r="E78" s="16"/>
      <c r="F78" s="16"/>
      <c r="G78" s="16"/>
      <c r="H78" s="16"/>
      <c r="I78" s="16"/>
      <c r="J78" s="16"/>
      <c r="L78" s="278" t="e">
        <f>+DATE('COMPRA DE BOVINO '!D24,'COMPRA DE BOVINO '!C24,'COMPRA DE BOVINO '!B24)</f>
        <v>#NUM!</v>
      </c>
      <c r="M78" s="278"/>
      <c r="V78" s="277" t="e">
        <f>+DATE('COMPRA DE BOVINO '!D25,'COMPRA DE BOVINO '!C25,'COMPRA DE BOVINO '!B25)</f>
        <v>#NUM!</v>
      </c>
      <c r="W78" s="277"/>
      <c r="X78" s="16"/>
      <c r="Y78" s="16"/>
      <c r="Z78" s="16"/>
      <c r="AA78" s="16"/>
      <c r="AB78" s="16"/>
      <c r="AC78" s="16"/>
      <c r="AD78" s="16"/>
      <c r="AF78" s="277" t="e">
        <f>+DATE('COMPRA DE BOVINO '!D26,'COMPRA DE BOVINO '!C26,'COMPRA DE BOVINO '!B26)</f>
        <v>#NUM!</v>
      </c>
      <c r="AG78" s="277"/>
      <c r="AH78" s="16"/>
      <c r="AI78" s="16"/>
      <c r="AJ78" s="16"/>
      <c r="AK78" s="16"/>
      <c r="AL78" s="16"/>
      <c r="AM78" s="16"/>
      <c r="AN78" s="16"/>
      <c r="AP78" s="278" t="e">
        <f>+DATE('COMPRA DE BOVINO '!D27,'COMPRA DE BOVINO '!C27,'COMPRA DE BOVINO '!B27)</f>
        <v>#NUM!</v>
      </c>
      <c r="AQ78" s="278"/>
      <c r="AZ78" s="277" t="e">
        <f>+DATE('COMPRA DE BOVINO '!D28,'COMPRA DE BOVINO '!C28,'COMPRA DE BOVINO '!B28)</f>
        <v>#NUM!</v>
      </c>
      <c r="BA78" s="277"/>
      <c r="BB78" s="16"/>
      <c r="BC78" s="16"/>
      <c r="BD78" s="16"/>
      <c r="BE78" s="16"/>
      <c r="BF78" s="16"/>
      <c r="BG78" s="16"/>
      <c r="BH78" s="16"/>
      <c r="BJ78" s="277" t="e">
        <f>+DATE('COMPRA DE BOVINO '!D29,'COMPRA DE BOVINO '!C29,'COMPRA DE BOVINO '!B29)</f>
        <v>#NUM!</v>
      </c>
      <c r="BK78" s="277"/>
      <c r="BL78" s="16"/>
      <c r="BM78" s="16"/>
      <c r="BN78" s="16"/>
      <c r="BO78" s="16"/>
      <c r="BP78" s="16"/>
      <c r="BQ78" s="16"/>
      <c r="BR78" s="16"/>
      <c r="BT78" s="278" t="e">
        <f>+DATE('COMPRA DE BOVINO '!D30,'COMPRA DE BOVINO '!C30,'COMPRA DE BOVINO '!B30)</f>
        <v>#NUM!</v>
      </c>
      <c r="BU78" s="278"/>
      <c r="CD78" s="277" t="e">
        <f>+DATE('COMPRA DE BOVINO '!D31,'COMPRA DE BOVINO '!C31,'COMPRA DE BOVINO '!B31)</f>
        <v>#NUM!</v>
      </c>
      <c r="CE78" s="277"/>
      <c r="CF78" s="16"/>
      <c r="CG78" s="16"/>
      <c r="CH78" s="16"/>
      <c r="CI78" s="16"/>
      <c r="CJ78" s="16"/>
      <c r="CK78" s="16"/>
      <c r="CL78" s="16"/>
      <c r="CN78" s="277" t="e">
        <f>+DATE('COMPRA DE BOVINO '!D32,'COMPRA DE BOVINO '!C32,'COMPRA DE BOVINO '!B32)</f>
        <v>#NUM!</v>
      </c>
      <c r="CO78" s="277"/>
      <c r="CP78" s="16"/>
      <c r="CQ78" s="16"/>
      <c r="CR78" s="16"/>
      <c r="CS78" s="16"/>
      <c r="CT78" s="16"/>
      <c r="CU78" s="16"/>
      <c r="CV78" s="16"/>
      <c r="CX78" s="278" t="e">
        <f>+DATE('COMPRA DE BOVINO '!D33,'COMPRA DE BOVINO '!C33,'COMPRA DE BOVINO '!B33)</f>
        <v>#NUM!</v>
      </c>
      <c r="CY78" s="278"/>
      <c r="DH78" s="277" t="e">
        <f>++DATE('COMPRA DE BOVINO '!D34,'COMPRA DE BOVINO '!C34,'COMPRA DE BOVINO '!B34)</f>
        <v>#NUM!</v>
      </c>
      <c r="DI78" s="277"/>
      <c r="DJ78" s="16"/>
      <c r="DK78" s="16"/>
      <c r="DL78" s="16"/>
      <c r="DM78" s="16"/>
      <c r="DN78" s="16"/>
      <c r="DO78" s="16"/>
      <c r="DP78" s="16"/>
      <c r="DR78" s="277" t="e">
        <f>+DATE('COMPRA DE BOVINO '!D35,'COMPRA DE BOVINO '!C35,'COMPRA DE BOVINO '!B35)</f>
        <v>#NUM!</v>
      </c>
      <c r="DS78" s="277"/>
      <c r="DT78" s="16"/>
      <c r="DU78" s="16"/>
      <c r="DV78" s="16"/>
      <c r="DW78" s="16"/>
      <c r="DX78" s="16"/>
      <c r="DY78" s="16"/>
      <c r="DZ78" s="16"/>
      <c r="EB78" s="278" t="e">
        <f>+DATE('COMPRA DE BOVINO '!D36,'COMPRA DE BOVINO '!C36,'COMPRA DE BOVINO '!B36)</f>
        <v>#NUM!</v>
      </c>
      <c r="EC78" s="278"/>
      <c r="EL78" s="277" t="e">
        <f>+DATE('COMPRA DE BOVINO '!D37,'COMPRA DE BOVINO '!C37,'COMPRA DE BOVINO '!B37)</f>
        <v>#NUM!</v>
      </c>
      <c r="EM78" s="277"/>
      <c r="EN78" s="16"/>
      <c r="EO78" s="16"/>
      <c r="EP78" s="16"/>
      <c r="EQ78" s="16"/>
      <c r="ER78" s="16"/>
      <c r="ES78" s="16"/>
      <c r="ET78" s="16"/>
    </row>
    <row r="79" spans="1:150" x14ac:dyDescent="0.25">
      <c r="B79" s="277"/>
      <c r="C79" s="277"/>
      <c r="D79" s="16"/>
      <c r="E79" s="16"/>
      <c r="F79" s="16"/>
      <c r="G79" s="16"/>
      <c r="H79" s="16"/>
      <c r="I79" s="16"/>
      <c r="J79" s="16"/>
      <c r="L79" s="278"/>
      <c r="M79" s="278"/>
      <c r="V79" s="277"/>
      <c r="W79" s="277"/>
      <c r="X79" s="16"/>
      <c r="Y79" s="16"/>
      <c r="Z79" s="16"/>
      <c r="AA79" s="16"/>
      <c r="AB79" s="16"/>
      <c r="AC79" s="16"/>
      <c r="AD79" s="16"/>
      <c r="AF79" s="277"/>
      <c r="AG79" s="277"/>
      <c r="AH79" s="16"/>
      <c r="AI79" s="16"/>
      <c r="AJ79" s="16"/>
      <c r="AK79" s="16"/>
      <c r="AL79" s="16"/>
      <c r="AM79" s="16"/>
      <c r="AN79" s="16"/>
      <c r="AP79" s="278"/>
      <c r="AQ79" s="278"/>
      <c r="AZ79" s="277"/>
      <c r="BA79" s="277"/>
      <c r="BB79" s="16"/>
      <c r="BC79" s="16"/>
      <c r="BD79" s="16"/>
      <c r="BE79" s="16"/>
      <c r="BF79" s="16"/>
      <c r="BG79" s="16"/>
      <c r="BH79" s="16"/>
      <c r="BJ79" s="277"/>
      <c r="BK79" s="277"/>
      <c r="BL79" s="16"/>
      <c r="BM79" s="16"/>
      <c r="BN79" s="16"/>
      <c r="BO79" s="16"/>
      <c r="BP79" s="16"/>
      <c r="BQ79" s="16"/>
      <c r="BR79" s="16"/>
      <c r="BT79" s="278"/>
      <c r="BU79" s="278"/>
      <c r="CD79" s="277"/>
      <c r="CE79" s="277"/>
      <c r="CF79" s="16"/>
      <c r="CG79" s="16"/>
      <c r="CH79" s="16"/>
      <c r="CI79" s="16"/>
      <c r="CJ79" s="16"/>
      <c r="CK79" s="16"/>
      <c r="CL79" s="16"/>
      <c r="CN79" s="277"/>
      <c r="CO79" s="277"/>
      <c r="CP79" s="16"/>
      <c r="CQ79" s="16"/>
      <c r="CR79" s="16"/>
      <c r="CS79" s="16"/>
      <c r="CT79" s="16"/>
      <c r="CU79" s="16"/>
      <c r="CV79" s="16"/>
      <c r="CX79" s="278"/>
      <c r="CY79" s="278"/>
      <c r="DH79" s="277"/>
      <c r="DI79" s="277"/>
      <c r="DJ79" s="16"/>
      <c r="DK79" s="16"/>
      <c r="DL79" s="16"/>
      <c r="DM79" s="16"/>
      <c r="DN79" s="16"/>
      <c r="DO79" s="16"/>
      <c r="DP79" s="16"/>
      <c r="DR79" s="277"/>
      <c r="DS79" s="277"/>
      <c r="DT79" s="16"/>
      <c r="DU79" s="16"/>
      <c r="DV79" s="16"/>
      <c r="DW79" s="16"/>
      <c r="DX79" s="16"/>
      <c r="DY79" s="16"/>
      <c r="DZ79" s="16"/>
      <c r="EB79" s="278"/>
      <c r="EC79" s="278"/>
      <c r="EL79" s="277"/>
      <c r="EM79" s="277"/>
      <c r="EN79" s="16"/>
      <c r="EO79" s="16"/>
      <c r="EP79" s="16"/>
      <c r="EQ79" s="16"/>
      <c r="ER79" s="16"/>
      <c r="ES79" s="16"/>
      <c r="ET79" s="16"/>
    </row>
    <row r="80" spans="1:150" ht="26.25" customHeight="1" x14ac:dyDescent="0.25">
      <c r="B80" s="275" t="s">
        <v>2</v>
      </c>
      <c r="C80" s="276"/>
      <c r="D80" s="276"/>
      <c r="E80" s="276"/>
      <c r="F80" s="22"/>
      <c r="G80" s="275" t="s">
        <v>3</v>
      </c>
      <c r="H80" s="276"/>
      <c r="I80" s="276"/>
      <c r="J80" s="22"/>
      <c r="L80" s="275" t="s">
        <v>2</v>
      </c>
      <c r="M80" s="276"/>
      <c r="N80" s="276"/>
      <c r="O80" s="276"/>
      <c r="P80" s="22"/>
      <c r="Q80" s="275" t="s">
        <v>3</v>
      </c>
      <c r="R80" s="276"/>
      <c r="S80" s="276"/>
      <c r="T80" s="22"/>
      <c r="V80" s="275" t="s">
        <v>2</v>
      </c>
      <c r="W80" s="276"/>
      <c r="X80" s="276"/>
      <c r="Y80" s="276"/>
      <c r="Z80" s="22"/>
      <c r="AA80" s="275" t="s">
        <v>3</v>
      </c>
      <c r="AB80" s="276"/>
      <c r="AC80" s="276"/>
      <c r="AD80" s="22"/>
      <c r="AF80" s="275" t="s">
        <v>2</v>
      </c>
      <c r="AG80" s="276"/>
      <c r="AH80" s="276"/>
      <c r="AI80" s="276"/>
      <c r="AJ80" s="22"/>
      <c r="AK80" s="275" t="s">
        <v>3</v>
      </c>
      <c r="AL80" s="276"/>
      <c r="AM80" s="276"/>
      <c r="AN80" s="22"/>
      <c r="AP80" s="275" t="s">
        <v>2</v>
      </c>
      <c r="AQ80" s="276"/>
      <c r="AR80" s="276"/>
      <c r="AS80" s="276"/>
      <c r="AT80" s="22"/>
      <c r="AU80" s="275" t="s">
        <v>3</v>
      </c>
      <c r="AV80" s="276"/>
      <c r="AW80" s="276"/>
      <c r="AX80" s="22"/>
      <c r="AZ80" s="275" t="s">
        <v>2</v>
      </c>
      <c r="BA80" s="276"/>
      <c r="BB80" s="276"/>
      <c r="BC80" s="276"/>
      <c r="BD80" s="22"/>
      <c r="BE80" s="275" t="s">
        <v>3</v>
      </c>
      <c r="BF80" s="276"/>
      <c r="BG80" s="276"/>
      <c r="BH80" s="22"/>
      <c r="BI80" s="65"/>
      <c r="BJ80" s="275" t="s">
        <v>2</v>
      </c>
      <c r="BK80" s="276"/>
      <c r="BL80" s="276"/>
      <c r="BM80" s="276"/>
      <c r="BN80" s="22"/>
      <c r="BO80" s="275" t="s">
        <v>3</v>
      </c>
      <c r="BP80" s="276"/>
      <c r="BQ80" s="276"/>
      <c r="BR80" s="22"/>
      <c r="BT80" s="275" t="s">
        <v>2</v>
      </c>
      <c r="BU80" s="276"/>
      <c r="BV80" s="276"/>
      <c r="BW80" s="276"/>
      <c r="BX80" s="22"/>
      <c r="BY80" s="275" t="s">
        <v>3</v>
      </c>
      <c r="BZ80" s="276"/>
      <c r="CA80" s="276"/>
      <c r="CB80" s="22"/>
      <c r="CD80" s="275" t="s">
        <v>2</v>
      </c>
      <c r="CE80" s="276"/>
      <c r="CF80" s="276"/>
      <c r="CG80" s="276"/>
      <c r="CH80" s="22"/>
      <c r="CI80" s="275" t="s">
        <v>3</v>
      </c>
      <c r="CJ80" s="276"/>
      <c r="CK80" s="276"/>
      <c r="CL80" s="22"/>
      <c r="CN80" s="275" t="s">
        <v>2</v>
      </c>
      <c r="CO80" s="276"/>
      <c r="CP80" s="276"/>
      <c r="CQ80" s="276"/>
      <c r="CR80" s="22"/>
      <c r="CS80" s="275" t="s">
        <v>3</v>
      </c>
      <c r="CT80" s="276"/>
      <c r="CU80" s="276"/>
      <c r="CV80" s="22"/>
      <c r="CX80" s="275" t="s">
        <v>2</v>
      </c>
      <c r="CY80" s="276"/>
      <c r="CZ80" s="276"/>
      <c r="DA80" s="276"/>
      <c r="DB80" s="22"/>
      <c r="DC80" s="275" t="s">
        <v>3</v>
      </c>
      <c r="DD80" s="276"/>
      <c r="DE80" s="276"/>
      <c r="DF80" s="22"/>
      <c r="DH80" s="275" t="s">
        <v>2</v>
      </c>
      <c r="DI80" s="276"/>
      <c r="DJ80" s="276"/>
      <c r="DK80" s="276"/>
      <c r="DL80" s="22"/>
      <c r="DM80" s="275" t="s">
        <v>3</v>
      </c>
      <c r="DN80" s="276"/>
      <c r="DO80" s="276"/>
      <c r="DP80" s="22"/>
      <c r="DR80" s="275" t="s">
        <v>2</v>
      </c>
      <c r="DS80" s="276"/>
      <c r="DT80" s="276"/>
      <c r="DU80" s="276"/>
      <c r="DV80" s="22"/>
      <c r="DW80" s="275" t="s">
        <v>3</v>
      </c>
      <c r="DX80" s="276"/>
      <c r="DY80" s="276"/>
      <c r="DZ80" s="22"/>
      <c r="EB80" s="275" t="s">
        <v>2</v>
      </c>
      <c r="EC80" s="276"/>
      <c r="ED80" s="276"/>
      <c r="EE80" s="276"/>
      <c r="EF80" s="22"/>
      <c r="EG80" s="275" t="s">
        <v>3</v>
      </c>
      <c r="EH80" s="276"/>
      <c r="EI80" s="276"/>
      <c r="EJ80" s="22"/>
      <c r="EL80" s="275" t="s">
        <v>2</v>
      </c>
      <c r="EM80" s="276"/>
      <c r="EN80" s="276"/>
      <c r="EO80" s="276"/>
      <c r="EP80" s="22"/>
      <c r="EQ80" s="275" t="s">
        <v>3</v>
      </c>
      <c r="ER80" s="276"/>
      <c r="ES80" s="276"/>
      <c r="ET80" s="22"/>
    </row>
    <row r="81" spans="2:150" ht="24" x14ac:dyDescent="0.25">
      <c r="B81" s="23" t="s">
        <v>4</v>
      </c>
      <c r="C81" s="23" t="s">
        <v>5</v>
      </c>
      <c r="D81" s="24" t="s">
        <v>6</v>
      </c>
      <c r="E81" s="24" t="s">
        <v>7</v>
      </c>
      <c r="F81" s="22"/>
      <c r="G81" s="23" t="s">
        <v>4</v>
      </c>
      <c r="H81" s="24" t="s">
        <v>5</v>
      </c>
      <c r="I81" s="24" t="s">
        <v>7</v>
      </c>
      <c r="J81" s="25"/>
      <c r="L81" s="23" t="s">
        <v>4</v>
      </c>
      <c r="M81" s="23" t="s">
        <v>5</v>
      </c>
      <c r="N81" s="24" t="s">
        <v>6</v>
      </c>
      <c r="O81" s="24" t="s">
        <v>7</v>
      </c>
      <c r="P81" s="22"/>
      <c r="Q81" s="23" t="s">
        <v>4</v>
      </c>
      <c r="R81" s="24" t="s">
        <v>5</v>
      </c>
      <c r="S81" s="24" t="s">
        <v>7</v>
      </c>
      <c r="T81" s="25"/>
      <c r="V81" s="23" t="s">
        <v>4</v>
      </c>
      <c r="W81" s="23" t="s">
        <v>5</v>
      </c>
      <c r="X81" s="24" t="s">
        <v>6</v>
      </c>
      <c r="Y81" s="24" t="s">
        <v>7</v>
      </c>
      <c r="Z81" s="22"/>
      <c r="AA81" s="23" t="s">
        <v>4</v>
      </c>
      <c r="AB81" s="24" t="s">
        <v>5</v>
      </c>
      <c r="AC81" s="24" t="s">
        <v>7</v>
      </c>
      <c r="AD81" s="25"/>
      <c r="AF81" s="23" t="s">
        <v>4</v>
      </c>
      <c r="AG81" s="23" t="s">
        <v>5</v>
      </c>
      <c r="AH81" s="24" t="s">
        <v>6</v>
      </c>
      <c r="AI81" s="24" t="s">
        <v>7</v>
      </c>
      <c r="AJ81" s="22"/>
      <c r="AK81" s="23" t="s">
        <v>4</v>
      </c>
      <c r="AL81" s="24" t="s">
        <v>5</v>
      </c>
      <c r="AM81" s="24" t="s">
        <v>7</v>
      </c>
      <c r="AN81" s="25"/>
      <c r="AP81" s="23" t="s">
        <v>4</v>
      </c>
      <c r="AQ81" s="23" t="s">
        <v>5</v>
      </c>
      <c r="AR81" s="24" t="s">
        <v>6</v>
      </c>
      <c r="AS81" s="24" t="s">
        <v>7</v>
      </c>
      <c r="AT81" s="22"/>
      <c r="AU81" s="23" t="s">
        <v>4</v>
      </c>
      <c r="AV81" s="24" t="s">
        <v>5</v>
      </c>
      <c r="AW81" s="24" t="s">
        <v>7</v>
      </c>
      <c r="AX81" s="25"/>
      <c r="AZ81" s="23" t="s">
        <v>4</v>
      </c>
      <c r="BA81" s="23" t="s">
        <v>5</v>
      </c>
      <c r="BB81" s="24" t="s">
        <v>6</v>
      </c>
      <c r="BC81" s="24" t="s">
        <v>7</v>
      </c>
      <c r="BD81" s="22"/>
      <c r="BE81" s="23" t="s">
        <v>4</v>
      </c>
      <c r="BF81" s="24" t="s">
        <v>5</v>
      </c>
      <c r="BG81" s="24" t="s">
        <v>7</v>
      </c>
      <c r="BH81" s="25"/>
      <c r="BI81" s="66"/>
      <c r="BJ81" s="23" t="s">
        <v>4</v>
      </c>
      <c r="BK81" s="23" t="s">
        <v>5</v>
      </c>
      <c r="BL81" s="24" t="s">
        <v>6</v>
      </c>
      <c r="BM81" s="24" t="s">
        <v>7</v>
      </c>
      <c r="BN81" s="22"/>
      <c r="BO81" s="23" t="s">
        <v>4</v>
      </c>
      <c r="BP81" s="24" t="s">
        <v>5</v>
      </c>
      <c r="BQ81" s="24" t="s">
        <v>7</v>
      </c>
      <c r="BR81" s="25"/>
      <c r="BT81" s="23" t="s">
        <v>4</v>
      </c>
      <c r="BU81" s="23" t="s">
        <v>5</v>
      </c>
      <c r="BV81" s="24" t="s">
        <v>6</v>
      </c>
      <c r="BW81" s="24" t="s">
        <v>7</v>
      </c>
      <c r="BX81" s="22"/>
      <c r="BY81" s="23" t="s">
        <v>4</v>
      </c>
      <c r="BZ81" s="24" t="s">
        <v>5</v>
      </c>
      <c r="CA81" s="24" t="s">
        <v>7</v>
      </c>
      <c r="CB81" s="25"/>
      <c r="CD81" s="23" t="s">
        <v>4</v>
      </c>
      <c r="CE81" s="23" t="s">
        <v>5</v>
      </c>
      <c r="CF81" s="24" t="s">
        <v>6</v>
      </c>
      <c r="CG81" s="24" t="s">
        <v>7</v>
      </c>
      <c r="CH81" s="22"/>
      <c r="CI81" s="23" t="s">
        <v>4</v>
      </c>
      <c r="CJ81" s="24" t="s">
        <v>5</v>
      </c>
      <c r="CK81" s="24" t="s">
        <v>7</v>
      </c>
      <c r="CL81" s="25"/>
      <c r="CN81" s="23" t="s">
        <v>4</v>
      </c>
      <c r="CO81" s="23" t="s">
        <v>5</v>
      </c>
      <c r="CP81" s="24" t="s">
        <v>6</v>
      </c>
      <c r="CQ81" s="24" t="s">
        <v>7</v>
      </c>
      <c r="CR81" s="22"/>
      <c r="CS81" s="23" t="s">
        <v>4</v>
      </c>
      <c r="CT81" s="24" t="s">
        <v>5</v>
      </c>
      <c r="CU81" s="24" t="s">
        <v>7</v>
      </c>
      <c r="CV81" s="25"/>
      <c r="CX81" s="23" t="s">
        <v>4</v>
      </c>
      <c r="CY81" s="23" t="s">
        <v>5</v>
      </c>
      <c r="CZ81" s="24" t="s">
        <v>6</v>
      </c>
      <c r="DA81" s="24" t="s">
        <v>7</v>
      </c>
      <c r="DB81" s="22"/>
      <c r="DC81" s="23" t="s">
        <v>4</v>
      </c>
      <c r="DD81" s="24" t="s">
        <v>5</v>
      </c>
      <c r="DE81" s="24" t="s">
        <v>7</v>
      </c>
      <c r="DF81" s="25"/>
      <c r="DH81" s="23" t="s">
        <v>4</v>
      </c>
      <c r="DI81" s="23" t="s">
        <v>5</v>
      </c>
      <c r="DJ81" s="24" t="s">
        <v>6</v>
      </c>
      <c r="DK81" s="24" t="s">
        <v>7</v>
      </c>
      <c r="DL81" s="22"/>
      <c r="DM81" s="23" t="s">
        <v>4</v>
      </c>
      <c r="DN81" s="24" t="s">
        <v>5</v>
      </c>
      <c r="DO81" s="24" t="s">
        <v>7</v>
      </c>
      <c r="DP81" s="25"/>
      <c r="DR81" s="23" t="s">
        <v>4</v>
      </c>
      <c r="DS81" s="23" t="s">
        <v>5</v>
      </c>
      <c r="DT81" s="24" t="s">
        <v>6</v>
      </c>
      <c r="DU81" s="24" t="s">
        <v>7</v>
      </c>
      <c r="DV81" s="22"/>
      <c r="DW81" s="23" t="s">
        <v>4</v>
      </c>
      <c r="DX81" s="24" t="s">
        <v>5</v>
      </c>
      <c r="DY81" s="24" t="s">
        <v>7</v>
      </c>
      <c r="DZ81" s="25"/>
      <c r="EB81" s="23" t="s">
        <v>4</v>
      </c>
      <c r="EC81" s="23" t="s">
        <v>5</v>
      </c>
      <c r="ED81" s="24" t="s">
        <v>6</v>
      </c>
      <c r="EE81" s="24" t="s">
        <v>7</v>
      </c>
      <c r="EF81" s="22"/>
      <c r="EG81" s="23" t="s">
        <v>4</v>
      </c>
      <c r="EH81" s="24" t="s">
        <v>5</v>
      </c>
      <c r="EI81" s="24" t="s">
        <v>7</v>
      </c>
      <c r="EJ81" s="25"/>
      <c r="EL81" s="23" t="s">
        <v>4</v>
      </c>
      <c r="EM81" s="23" t="s">
        <v>5</v>
      </c>
      <c r="EN81" s="24" t="s">
        <v>6</v>
      </c>
      <c r="EO81" s="24" t="s">
        <v>7</v>
      </c>
      <c r="EP81" s="22"/>
      <c r="EQ81" s="23" t="s">
        <v>4</v>
      </c>
      <c r="ER81" s="24" t="s">
        <v>5</v>
      </c>
      <c r="ES81" s="24" t="s">
        <v>7</v>
      </c>
      <c r="ET81" s="25"/>
    </row>
    <row r="82" spans="2:150" ht="24.75" x14ac:dyDescent="0.25">
      <c r="B82" s="26" t="s">
        <v>8</v>
      </c>
      <c r="C82" s="27">
        <f>+'COMPRA DE BOVINO '!F69</f>
        <v>0</v>
      </c>
      <c r="D82" s="27" t="s">
        <v>9</v>
      </c>
      <c r="E82" s="27" t="s">
        <v>78</v>
      </c>
      <c r="F82" s="28"/>
      <c r="G82" s="20" t="s">
        <v>11</v>
      </c>
      <c r="H82" s="27">
        <v>1</v>
      </c>
      <c r="I82" s="27" t="s">
        <v>10</v>
      </c>
      <c r="J82" s="22"/>
      <c r="L82" s="26" t="s">
        <v>8</v>
      </c>
      <c r="M82" s="27">
        <f>+'COMPRA DE BOVINO '!P69</f>
        <v>0</v>
      </c>
      <c r="N82" s="27" t="s">
        <v>9</v>
      </c>
      <c r="O82" s="27" t="s">
        <v>10</v>
      </c>
      <c r="P82" s="28"/>
      <c r="Q82" s="20" t="s">
        <v>11</v>
      </c>
      <c r="R82" s="27">
        <v>1</v>
      </c>
      <c r="S82" s="27" t="s">
        <v>10</v>
      </c>
      <c r="T82" s="22"/>
      <c r="V82" s="26" t="s">
        <v>8</v>
      </c>
      <c r="W82" s="27">
        <f>+'COMPRA DE BOVINO '!Z69</f>
        <v>0</v>
      </c>
      <c r="X82" s="27" t="s">
        <v>9</v>
      </c>
      <c r="Y82" s="27" t="s">
        <v>10</v>
      </c>
      <c r="Z82" s="28"/>
      <c r="AA82" s="20" t="s">
        <v>11</v>
      </c>
      <c r="AB82" s="27">
        <v>1</v>
      </c>
      <c r="AC82" s="27" t="s">
        <v>10</v>
      </c>
      <c r="AD82" s="22"/>
      <c r="AF82" s="26" t="s">
        <v>8</v>
      </c>
      <c r="AG82" s="27">
        <f>+'COMPRA DE BOVINO '!AJ69</f>
        <v>0</v>
      </c>
      <c r="AH82" s="27" t="s">
        <v>9</v>
      </c>
      <c r="AI82" s="27" t="s">
        <v>10</v>
      </c>
      <c r="AJ82" s="28"/>
      <c r="AK82" s="20" t="s">
        <v>11</v>
      </c>
      <c r="AL82" s="27">
        <v>1</v>
      </c>
      <c r="AM82" s="27" t="s">
        <v>10</v>
      </c>
      <c r="AN82" s="22"/>
      <c r="AP82" s="26" t="s">
        <v>8</v>
      </c>
      <c r="AQ82" s="27">
        <f>+'COMPRA DE BOVINO '!AT69</f>
        <v>0</v>
      </c>
      <c r="AR82" s="27" t="s">
        <v>9</v>
      </c>
      <c r="AS82" s="27" t="s">
        <v>10</v>
      </c>
      <c r="AT82" s="28"/>
      <c r="AU82" s="20" t="s">
        <v>11</v>
      </c>
      <c r="AV82" s="27">
        <v>1</v>
      </c>
      <c r="AW82" s="27" t="s">
        <v>10</v>
      </c>
      <c r="AX82" s="22"/>
      <c r="AZ82" s="26" t="s">
        <v>8</v>
      </c>
      <c r="BA82" s="27">
        <f>+'COMPRA DE BOVINO '!BD69</f>
        <v>0</v>
      </c>
      <c r="BB82" s="27" t="s">
        <v>9</v>
      </c>
      <c r="BC82" s="27" t="s">
        <v>10</v>
      </c>
      <c r="BD82" s="28"/>
      <c r="BE82" s="20" t="s">
        <v>11</v>
      </c>
      <c r="BF82" s="27">
        <v>1</v>
      </c>
      <c r="BG82" s="27" t="s">
        <v>10</v>
      </c>
      <c r="BH82" s="22"/>
      <c r="BI82" s="65"/>
      <c r="BJ82" s="26" t="s">
        <v>8</v>
      </c>
      <c r="BK82" s="27">
        <f>+'COMPRA DE BOVINO '!BN69</f>
        <v>0</v>
      </c>
      <c r="BL82" s="27" t="s">
        <v>9</v>
      </c>
      <c r="BM82" s="27" t="s">
        <v>10</v>
      </c>
      <c r="BN82" s="28"/>
      <c r="BO82" s="20" t="s">
        <v>11</v>
      </c>
      <c r="BP82" s="27">
        <v>1</v>
      </c>
      <c r="BQ82" s="27" t="s">
        <v>10</v>
      </c>
      <c r="BR82" s="22"/>
      <c r="BT82" s="26" t="s">
        <v>8</v>
      </c>
      <c r="BU82" s="27">
        <f>+'COMPRA DE BOVINO '!BX69</f>
        <v>0</v>
      </c>
      <c r="BV82" s="27" t="s">
        <v>9</v>
      </c>
      <c r="BW82" s="27" t="s">
        <v>10</v>
      </c>
      <c r="BX82" s="28"/>
      <c r="BY82" s="20" t="s">
        <v>11</v>
      </c>
      <c r="BZ82" s="27">
        <v>1</v>
      </c>
      <c r="CA82" s="27" t="s">
        <v>10</v>
      </c>
      <c r="CB82" s="22"/>
      <c r="CD82" s="26" t="s">
        <v>8</v>
      </c>
      <c r="CE82" s="27">
        <f>+'COMPRA DE BOVINO '!CH69</f>
        <v>0</v>
      </c>
      <c r="CF82" s="27" t="s">
        <v>9</v>
      </c>
      <c r="CG82" s="27" t="s">
        <v>10</v>
      </c>
      <c r="CH82" s="28"/>
      <c r="CI82" s="20" t="s">
        <v>11</v>
      </c>
      <c r="CJ82" s="27">
        <v>1</v>
      </c>
      <c r="CK82" s="27" t="s">
        <v>10</v>
      </c>
      <c r="CL82" s="22"/>
      <c r="CN82" s="26" t="s">
        <v>8</v>
      </c>
      <c r="CO82" s="27">
        <f>+'COMPRA DE BOVINO '!CR69</f>
        <v>0</v>
      </c>
      <c r="CP82" s="27" t="s">
        <v>9</v>
      </c>
      <c r="CQ82" s="27" t="s">
        <v>10</v>
      </c>
      <c r="CR82" s="28"/>
      <c r="CS82" s="20" t="s">
        <v>11</v>
      </c>
      <c r="CT82" s="27">
        <v>1</v>
      </c>
      <c r="CU82" s="27" t="s">
        <v>10</v>
      </c>
      <c r="CV82" s="22"/>
      <c r="CX82" s="26" t="s">
        <v>8</v>
      </c>
      <c r="CY82" s="27">
        <f>+'COMPRA DE BOVINO '!DB69</f>
        <v>0</v>
      </c>
      <c r="CZ82" s="27" t="s">
        <v>9</v>
      </c>
      <c r="DA82" s="27" t="s">
        <v>10</v>
      </c>
      <c r="DB82" s="28"/>
      <c r="DC82" s="20" t="s">
        <v>11</v>
      </c>
      <c r="DD82" s="27">
        <v>1</v>
      </c>
      <c r="DE82" s="27" t="s">
        <v>10</v>
      </c>
      <c r="DF82" s="22"/>
      <c r="DH82" s="26" t="s">
        <v>8</v>
      </c>
      <c r="DI82" s="27">
        <f>+'COMPRA DE BOVINO '!DL69</f>
        <v>0</v>
      </c>
      <c r="DJ82" s="27" t="s">
        <v>9</v>
      </c>
      <c r="DK82" s="27" t="s">
        <v>10</v>
      </c>
      <c r="DL82" s="28"/>
      <c r="DM82" s="20" t="s">
        <v>11</v>
      </c>
      <c r="DN82" s="27">
        <v>1</v>
      </c>
      <c r="DO82" s="27" t="s">
        <v>10</v>
      </c>
      <c r="DP82" s="22"/>
      <c r="DR82" s="26" t="s">
        <v>8</v>
      </c>
      <c r="DS82" s="27">
        <f>+'COMPRA DE BOVINO '!DV69</f>
        <v>0</v>
      </c>
      <c r="DT82" s="27" t="s">
        <v>9</v>
      </c>
      <c r="DU82" s="27" t="s">
        <v>10</v>
      </c>
      <c r="DV82" s="28"/>
      <c r="DW82" s="20" t="s">
        <v>11</v>
      </c>
      <c r="DX82" s="27">
        <v>1</v>
      </c>
      <c r="DY82" s="27" t="s">
        <v>10</v>
      </c>
      <c r="DZ82" s="22"/>
      <c r="EB82" s="26" t="s">
        <v>8</v>
      </c>
      <c r="EC82" s="27">
        <f>+'COMPRA DE BOVINO '!EF69</f>
        <v>0</v>
      </c>
      <c r="ED82" s="27" t="s">
        <v>9</v>
      </c>
      <c r="EE82" s="27" t="s">
        <v>10</v>
      </c>
      <c r="EF82" s="28"/>
      <c r="EG82" s="20" t="s">
        <v>11</v>
      </c>
      <c r="EH82" s="27">
        <v>1</v>
      </c>
      <c r="EI82" s="27" t="s">
        <v>10</v>
      </c>
      <c r="EJ82" s="22"/>
      <c r="EL82" s="26" t="s">
        <v>8</v>
      </c>
      <c r="EM82" s="27">
        <f>+'COMPRA DE BOVINO '!EP69</f>
        <v>0</v>
      </c>
      <c r="EN82" s="27" t="s">
        <v>9</v>
      </c>
      <c r="EO82" s="27" t="s">
        <v>10</v>
      </c>
      <c r="EP82" s="28"/>
      <c r="EQ82" s="20" t="s">
        <v>11</v>
      </c>
      <c r="ER82" s="27">
        <v>1</v>
      </c>
      <c r="ES82" s="27" t="s">
        <v>10</v>
      </c>
      <c r="ET82" s="22"/>
    </row>
    <row r="83" spans="2:150" ht="36" x14ac:dyDescent="0.25">
      <c r="B83" s="29" t="s">
        <v>12</v>
      </c>
      <c r="C83" s="30">
        <f>+'COMPRA DE BOVINO '!E23</f>
        <v>0</v>
      </c>
      <c r="D83" s="27" t="s">
        <v>9</v>
      </c>
      <c r="E83" s="27" t="s">
        <v>9</v>
      </c>
      <c r="F83" s="28"/>
      <c r="G83" s="20" t="s">
        <v>13</v>
      </c>
      <c r="H83" s="31">
        <f>+'COMPRA DE BOVINO '!I23</f>
        <v>0</v>
      </c>
      <c r="I83" s="27" t="s">
        <v>14</v>
      </c>
      <c r="J83" s="32"/>
      <c r="L83" s="29" t="s">
        <v>12</v>
      </c>
      <c r="M83" s="54">
        <f>+'COMPRA DE BOVINO '!E24</f>
        <v>0</v>
      </c>
      <c r="N83" s="27" t="s">
        <v>9</v>
      </c>
      <c r="O83" s="27" t="s">
        <v>9</v>
      </c>
      <c r="P83" s="28"/>
      <c r="Q83" s="20" t="s">
        <v>13</v>
      </c>
      <c r="R83" s="31">
        <f>+'COMPRA DE BOVINO '!I24</f>
        <v>0</v>
      </c>
      <c r="S83" s="27" t="s">
        <v>14</v>
      </c>
      <c r="T83" s="32"/>
      <c r="V83" s="29" t="s">
        <v>12</v>
      </c>
      <c r="W83" s="30">
        <f>+'COMPRA DE BOVINO '!E25</f>
        <v>0</v>
      </c>
      <c r="X83" s="27" t="s">
        <v>9</v>
      </c>
      <c r="Y83" s="27" t="s">
        <v>9</v>
      </c>
      <c r="Z83" s="28"/>
      <c r="AA83" s="20" t="s">
        <v>13</v>
      </c>
      <c r="AB83" s="31">
        <f>+'COMPRA DE BOVINO '!I25</f>
        <v>0</v>
      </c>
      <c r="AC83" s="27" t="s">
        <v>14</v>
      </c>
      <c r="AD83" s="32"/>
      <c r="AF83" s="29" t="s">
        <v>12</v>
      </c>
      <c r="AG83" s="30">
        <f>+'COMPRA DE BOVINO '!E26</f>
        <v>0</v>
      </c>
      <c r="AH83" s="27" t="s">
        <v>9</v>
      </c>
      <c r="AI83" s="27" t="s">
        <v>9</v>
      </c>
      <c r="AJ83" s="28"/>
      <c r="AK83" s="20" t="s">
        <v>13</v>
      </c>
      <c r="AL83" s="31">
        <f>+'COMPRA DE BOVINO '!I26</f>
        <v>0</v>
      </c>
      <c r="AM83" s="27" t="s">
        <v>14</v>
      </c>
      <c r="AN83" s="32"/>
      <c r="AP83" s="29" t="s">
        <v>12</v>
      </c>
      <c r="AQ83" s="54">
        <f>+'COMPRA DE BOVINO '!E27</f>
        <v>0</v>
      </c>
      <c r="AR83" s="27" t="s">
        <v>9</v>
      </c>
      <c r="AS83" s="27" t="s">
        <v>9</v>
      </c>
      <c r="AT83" s="28"/>
      <c r="AU83" s="20" t="s">
        <v>13</v>
      </c>
      <c r="AV83" s="31">
        <f>+'COMPRA DE BOVINO '!I27</f>
        <v>0</v>
      </c>
      <c r="AW83" s="27" t="s">
        <v>14</v>
      </c>
      <c r="AX83" s="32"/>
      <c r="AZ83" s="29" t="s">
        <v>12</v>
      </c>
      <c r="BA83" s="30">
        <f>+'COMPRA DE BOVINO '!E28</f>
        <v>0</v>
      </c>
      <c r="BB83" s="27" t="s">
        <v>9</v>
      </c>
      <c r="BC83" s="27" t="s">
        <v>9</v>
      </c>
      <c r="BD83" s="28"/>
      <c r="BE83" s="20" t="s">
        <v>13</v>
      </c>
      <c r="BF83" s="31">
        <f>+'COMPRA DE BOVINO '!I28</f>
        <v>0</v>
      </c>
      <c r="BG83" s="27" t="s">
        <v>14</v>
      </c>
      <c r="BH83" s="32"/>
      <c r="BI83" s="67"/>
      <c r="BJ83" s="29" t="s">
        <v>12</v>
      </c>
      <c r="BK83" s="30">
        <f>+'COMPRA DE BOVINO '!E29</f>
        <v>0</v>
      </c>
      <c r="BL83" s="27" t="s">
        <v>9</v>
      </c>
      <c r="BM83" s="27" t="s">
        <v>9</v>
      </c>
      <c r="BN83" s="28"/>
      <c r="BO83" s="20" t="s">
        <v>13</v>
      </c>
      <c r="BP83" s="31">
        <f>+'COMPRA DE BOVINO '!I29</f>
        <v>0</v>
      </c>
      <c r="BQ83" s="27" t="s">
        <v>14</v>
      </c>
      <c r="BR83" s="32"/>
      <c r="BT83" s="29" t="s">
        <v>12</v>
      </c>
      <c r="BU83" s="54">
        <f>+'COMPRA DE BOVINO '!E30</f>
        <v>0</v>
      </c>
      <c r="BV83" s="27" t="s">
        <v>9</v>
      </c>
      <c r="BW83" s="27" t="s">
        <v>9</v>
      </c>
      <c r="BX83" s="28"/>
      <c r="BY83" s="20" t="s">
        <v>13</v>
      </c>
      <c r="BZ83" s="31">
        <f>+'COMPRA DE BOVINO '!I30</f>
        <v>0</v>
      </c>
      <c r="CA83" s="27" t="s">
        <v>14</v>
      </c>
      <c r="CB83" s="32"/>
      <c r="CD83" s="29" t="s">
        <v>12</v>
      </c>
      <c r="CE83" s="30">
        <f>+'COMPRA DE BOVINO '!E31</f>
        <v>0</v>
      </c>
      <c r="CF83" s="27" t="s">
        <v>9</v>
      </c>
      <c r="CG83" s="27" t="s">
        <v>9</v>
      </c>
      <c r="CH83" s="28"/>
      <c r="CI83" s="20" t="s">
        <v>13</v>
      </c>
      <c r="CJ83" s="31">
        <f>+'COMPRA DE BOVINO '!I31</f>
        <v>0</v>
      </c>
      <c r="CK83" s="27" t="s">
        <v>14</v>
      </c>
      <c r="CL83" s="32"/>
      <c r="CN83" s="29" t="s">
        <v>12</v>
      </c>
      <c r="CO83" s="30">
        <f>+'COMPRA DE BOVINO '!E32</f>
        <v>0</v>
      </c>
      <c r="CP83" s="27" t="s">
        <v>9</v>
      </c>
      <c r="CQ83" s="27" t="s">
        <v>9</v>
      </c>
      <c r="CR83" s="28"/>
      <c r="CS83" s="20" t="s">
        <v>13</v>
      </c>
      <c r="CT83" s="31">
        <f>+'COMPRA DE BOVINO '!I32</f>
        <v>0</v>
      </c>
      <c r="CU83" s="27" t="s">
        <v>14</v>
      </c>
      <c r="CV83" s="32"/>
      <c r="CX83" s="29" t="s">
        <v>12</v>
      </c>
      <c r="CY83" s="54">
        <f>+'COMPRA DE BOVINO '!E33</f>
        <v>0</v>
      </c>
      <c r="CZ83" s="27" t="s">
        <v>9</v>
      </c>
      <c r="DA83" s="27" t="s">
        <v>9</v>
      </c>
      <c r="DB83" s="28"/>
      <c r="DC83" s="20" t="s">
        <v>13</v>
      </c>
      <c r="DD83" s="31">
        <f>+'COMPRA DE BOVINO '!I33</f>
        <v>0</v>
      </c>
      <c r="DE83" s="27" t="s">
        <v>14</v>
      </c>
      <c r="DF83" s="32"/>
      <c r="DH83" s="29" t="s">
        <v>12</v>
      </c>
      <c r="DI83" s="30">
        <f>+'COMPRA DE BOVINO '!E34</f>
        <v>0</v>
      </c>
      <c r="DJ83" s="27" t="s">
        <v>9</v>
      </c>
      <c r="DK83" s="27" t="s">
        <v>9</v>
      </c>
      <c r="DL83" s="28"/>
      <c r="DM83" s="20" t="s">
        <v>13</v>
      </c>
      <c r="DN83" s="31">
        <f>+'COMPRA DE BOVINO '!I34</f>
        <v>0</v>
      </c>
      <c r="DO83" s="27" t="s">
        <v>14</v>
      </c>
      <c r="DP83" s="32"/>
      <c r="DR83" s="29" t="s">
        <v>12</v>
      </c>
      <c r="DS83" s="30">
        <f>+'COMPRA DE BOVINO '!E35</f>
        <v>0</v>
      </c>
      <c r="DT83" s="27" t="s">
        <v>9</v>
      </c>
      <c r="DU83" s="27" t="s">
        <v>9</v>
      </c>
      <c r="DV83" s="28"/>
      <c r="DW83" s="20" t="s">
        <v>13</v>
      </c>
      <c r="DX83" s="31">
        <f>+'COMPRA DE BOVINO '!I35</f>
        <v>0</v>
      </c>
      <c r="DY83" s="27" t="s">
        <v>14</v>
      </c>
      <c r="DZ83" s="32"/>
      <c r="EB83" s="29" t="s">
        <v>12</v>
      </c>
      <c r="EC83" s="54">
        <f>+'COMPRA DE BOVINO '!E36</f>
        <v>0</v>
      </c>
      <c r="ED83" s="27" t="s">
        <v>9</v>
      </c>
      <c r="EE83" s="27" t="s">
        <v>9</v>
      </c>
      <c r="EF83" s="28"/>
      <c r="EG83" s="20" t="s">
        <v>13</v>
      </c>
      <c r="EH83" s="31">
        <f>+'COMPRA DE BOVINO '!I36</f>
        <v>0</v>
      </c>
      <c r="EI83" s="27" t="s">
        <v>14</v>
      </c>
      <c r="EJ83" s="32"/>
      <c r="EL83" s="29" t="s">
        <v>12</v>
      </c>
      <c r="EM83" s="30">
        <f>+'COMPRA DE BOVINO '!E37</f>
        <v>0</v>
      </c>
      <c r="EN83" s="27" t="s">
        <v>9</v>
      </c>
      <c r="EO83" s="27" t="s">
        <v>9</v>
      </c>
      <c r="EP83" s="28"/>
      <c r="EQ83" s="20" t="s">
        <v>13</v>
      </c>
      <c r="ER83" s="31">
        <f>+'COMPRA DE BOVINO '!I37</f>
        <v>0</v>
      </c>
      <c r="ES83" s="27" t="s">
        <v>14</v>
      </c>
      <c r="ET83" s="32"/>
    </row>
    <row r="84" spans="2:150" ht="24" x14ac:dyDescent="0.25">
      <c r="B84" s="29" t="s">
        <v>15</v>
      </c>
      <c r="C84" s="27">
        <f>+'COMPRA DE BOVINO '!G23</f>
        <v>0</v>
      </c>
      <c r="D84" s="33">
        <v>1</v>
      </c>
      <c r="E84" s="27" t="s">
        <v>16</v>
      </c>
      <c r="F84" s="28"/>
      <c r="G84" s="21" t="s">
        <v>17</v>
      </c>
      <c r="H84" s="31" t="e">
        <f>+H83/C84</f>
        <v>#DIV/0!</v>
      </c>
      <c r="I84" s="27" t="s">
        <v>14</v>
      </c>
      <c r="J84" s="32"/>
      <c r="L84" s="29" t="s">
        <v>15</v>
      </c>
      <c r="M84" s="27">
        <f>+'COMPRA DE BOVINO '!G24</f>
        <v>0</v>
      </c>
      <c r="N84" s="33">
        <v>1</v>
      </c>
      <c r="O84" s="27" t="s">
        <v>16</v>
      </c>
      <c r="P84" s="28"/>
      <c r="Q84" s="21" t="s">
        <v>17</v>
      </c>
      <c r="R84" s="31" t="e">
        <f>+R83/M84</f>
        <v>#DIV/0!</v>
      </c>
      <c r="S84" s="27" t="s">
        <v>14</v>
      </c>
      <c r="T84" s="32"/>
      <c r="V84" s="29" t="s">
        <v>15</v>
      </c>
      <c r="W84" s="27">
        <f>+'COMPRA DE BOVINO '!G25</f>
        <v>0</v>
      </c>
      <c r="X84" s="33">
        <v>1</v>
      </c>
      <c r="Y84" s="27" t="s">
        <v>16</v>
      </c>
      <c r="Z84" s="28"/>
      <c r="AA84" s="21" t="s">
        <v>17</v>
      </c>
      <c r="AB84" s="31" t="e">
        <f>+AB83/W84</f>
        <v>#DIV/0!</v>
      </c>
      <c r="AC84" s="27" t="s">
        <v>14</v>
      </c>
      <c r="AD84" s="32"/>
      <c r="AF84" s="29" t="s">
        <v>15</v>
      </c>
      <c r="AG84" s="27">
        <f>+'COMPRA DE BOVINO '!G26</f>
        <v>0</v>
      </c>
      <c r="AH84" s="33">
        <v>1</v>
      </c>
      <c r="AI84" s="27" t="s">
        <v>16</v>
      </c>
      <c r="AJ84" s="28"/>
      <c r="AK84" s="21" t="s">
        <v>17</v>
      </c>
      <c r="AL84" s="31" t="e">
        <f>+AL83/AG84</f>
        <v>#DIV/0!</v>
      </c>
      <c r="AM84" s="27" t="s">
        <v>14</v>
      </c>
      <c r="AN84" s="32"/>
      <c r="AP84" s="29" t="s">
        <v>15</v>
      </c>
      <c r="AQ84" s="27">
        <f>+'COMPRA DE BOVINO '!G27</f>
        <v>0</v>
      </c>
      <c r="AR84" s="33">
        <v>1</v>
      </c>
      <c r="AS84" s="27" t="s">
        <v>16</v>
      </c>
      <c r="AT84" s="28"/>
      <c r="AU84" s="21" t="s">
        <v>17</v>
      </c>
      <c r="AV84" s="31" t="e">
        <f>+AV83/AQ84</f>
        <v>#DIV/0!</v>
      </c>
      <c r="AW84" s="27" t="s">
        <v>14</v>
      </c>
      <c r="AX84" s="32"/>
      <c r="AZ84" s="29" t="s">
        <v>15</v>
      </c>
      <c r="BA84" s="27">
        <f>+'COMPRA DE BOVINO '!G28</f>
        <v>0</v>
      </c>
      <c r="BB84" s="33">
        <v>1</v>
      </c>
      <c r="BC84" s="27" t="s">
        <v>16</v>
      </c>
      <c r="BD84" s="28"/>
      <c r="BE84" s="21" t="s">
        <v>17</v>
      </c>
      <c r="BF84" s="31" t="e">
        <f>+BF83/BA84</f>
        <v>#DIV/0!</v>
      </c>
      <c r="BG84" s="27" t="s">
        <v>14</v>
      </c>
      <c r="BH84" s="32"/>
      <c r="BI84" s="67"/>
      <c r="BJ84" s="29" t="s">
        <v>15</v>
      </c>
      <c r="BK84" s="27">
        <f>+'COMPRA DE BOVINO '!G29</f>
        <v>0</v>
      </c>
      <c r="BL84" s="33">
        <v>1</v>
      </c>
      <c r="BM84" s="27" t="s">
        <v>16</v>
      </c>
      <c r="BN84" s="28"/>
      <c r="BO84" s="21" t="s">
        <v>17</v>
      </c>
      <c r="BP84" s="31" t="e">
        <f>+BP83/BK84</f>
        <v>#DIV/0!</v>
      </c>
      <c r="BQ84" s="27" t="s">
        <v>14</v>
      </c>
      <c r="BR84" s="32"/>
      <c r="BT84" s="29" t="s">
        <v>15</v>
      </c>
      <c r="BU84" s="27">
        <f>+'COMPRA DE BOVINO '!G30</f>
        <v>0</v>
      </c>
      <c r="BV84" s="33">
        <v>1</v>
      </c>
      <c r="BW84" s="27" t="s">
        <v>16</v>
      </c>
      <c r="BX84" s="28"/>
      <c r="BY84" s="21" t="s">
        <v>17</v>
      </c>
      <c r="BZ84" s="31" t="e">
        <f>+BZ83/BU84</f>
        <v>#DIV/0!</v>
      </c>
      <c r="CA84" s="27" t="s">
        <v>14</v>
      </c>
      <c r="CB84" s="32"/>
      <c r="CD84" s="29" t="s">
        <v>15</v>
      </c>
      <c r="CE84" s="27">
        <f>+'COMPRA DE BOVINO '!G31</f>
        <v>0</v>
      </c>
      <c r="CF84" s="33">
        <v>1</v>
      </c>
      <c r="CG84" s="27" t="s">
        <v>16</v>
      </c>
      <c r="CH84" s="28"/>
      <c r="CI84" s="21" t="s">
        <v>17</v>
      </c>
      <c r="CJ84" s="31" t="e">
        <f>+CJ83/CE84</f>
        <v>#DIV/0!</v>
      </c>
      <c r="CK84" s="27" t="s">
        <v>14</v>
      </c>
      <c r="CL84" s="32"/>
      <c r="CN84" s="29" t="s">
        <v>15</v>
      </c>
      <c r="CO84" s="27">
        <f>+'COMPRA DE BOVINO '!G32</f>
        <v>0</v>
      </c>
      <c r="CP84" s="33">
        <v>1</v>
      </c>
      <c r="CQ84" s="27" t="s">
        <v>16</v>
      </c>
      <c r="CR84" s="28"/>
      <c r="CS84" s="21" t="s">
        <v>17</v>
      </c>
      <c r="CT84" s="31" t="e">
        <f>+CT83/CO84</f>
        <v>#DIV/0!</v>
      </c>
      <c r="CU84" s="27" t="s">
        <v>14</v>
      </c>
      <c r="CV84" s="32"/>
      <c r="CX84" s="29" t="s">
        <v>15</v>
      </c>
      <c r="CY84" s="27">
        <f>+'COMPRA DE BOVINO '!G33</f>
        <v>0</v>
      </c>
      <c r="CZ84" s="33">
        <v>1</v>
      </c>
      <c r="DA84" s="27" t="s">
        <v>16</v>
      </c>
      <c r="DB84" s="28"/>
      <c r="DC84" s="21" t="s">
        <v>17</v>
      </c>
      <c r="DD84" s="31" t="e">
        <f>+DD83/CY84</f>
        <v>#DIV/0!</v>
      </c>
      <c r="DE84" s="27" t="s">
        <v>14</v>
      </c>
      <c r="DF84" s="32"/>
      <c r="DH84" s="29" t="s">
        <v>15</v>
      </c>
      <c r="DI84" s="27">
        <f>+'COMPRA DE BOVINO '!G34</f>
        <v>0</v>
      </c>
      <c r="DJ84" s="33">
        <v>1</v>
      </c>
      <c r="DK84" s="27" t="s">
        <v>16</v>
      </c>
      <c r="DL84" s="28"/>
      <c r="DM84" s="21" t="s">
        <v>17</v>
      </c>
      <c r="DN84" s="31" t="e">
        <f>+DN83/DI84</f>
        <v>#DIV/0!</v>
      </c>
      <c r="DO84" s="27" t="s">
        <v>14</v>
      </c>
      <c r="DP84" s="32"/>
      <c r="DR84" s="29" t="s">
        <v>15</v>
      </c>
      <c r="DS84" s="27">
        <f>+'COMPRA DE BOVINO '!G35</f>
        <v>0</v>
      </c>
      <c r="DT84" s="33">
        <v>1</v>
      </c>
      <c r="DU84" s="27" t="s">
        <v>16</v>
      </c>
      <c r="DV84" s="28"/>
      <c r="DW84" s="21" t="s">
        <v>17</v>
      </c>
      <c r="DX84" s="31" t="e">
        <f>+DX83/DS84</f>
        <v>#DIV/0!</v>
      </c>
      <c r="DY84" s="27" t="s">
        <v>14</v>
      </c>
      <c r="DZ84" s="32"/>
      <c r="EB84" s="29" t="s">
        <v>15</v>
      </c>
      <c r="EC84" s="27">
        <f>+'COMPRA DE BOVINO '!G36</f>
        <v>0</v>
      </c>
      <c r="ED84" s="33">
        <v>1</v>
      </c>
      <c r="EE84" s="27" t="s">
        <v>16</v>
      </c>
      <c r="EF84" s="28"/>
      <c r="EG84" s="21" t="s">
        <v>17</v>
      </c>
      <c r="EH84" s="31" t="e">
        <f>+EH83/EC84</f>
        <v>#DIV/0!</v>
      </c>
      <c r="EI84" s="27" t="s">
        <v>14</v>
      </c>
      <c r="EJ84" s="32"/>
      <c r="EL84" s="29" t="s">
        <v>15</v>
      </c>
      <c r="EM84" s="27">
        <f>+'COMPRA DE BOVINO '!G37</f>
        <v>0</v>
      </c>
      <c r="EN84" s="33">
        <v>1</v>
      </c>
      <c r="EO84" s="27" t="s">
        <v>16</v>
      </c>
      <c r="EP84" s="28"/>
      <c r="EQ84" s="21" t="s">
        <v>17</v>
      </c>
      <c r="ER84" s="31" t="e">
        <f>+ER83/EM84</f>
        <v>#DIV/0!</v>
      </c>
      <c r="ES84" s="27" t="s">
        <v>14</v>
      </c>
      <c r="ET84" s="32"/>
    </row>
    <row r="85" spans="2:150" ht="48.75" x14ac:dyDescent="0.25">
      <c r="B85" s="26" t="s">
        <v>18</v>
      </c>
      <c r="C85" s="34">
        <f>$C$84*D85</f>
        <v>0</v>
      </c>
      <c r="D85" s="35">
        <v>0.77</v>
      </c>
      <c r="E85" s="27" t="s">
        <v>16</v>
      </c>
      <c r="F85" s="28"/>
      <c r="G85" s="21" t="s">
        <v>19</v>
      </c>
      <c r="H85" s="31" t="e">
        <f>+H84/2</f>
        <v>#DIV/0!</v>
      </c>
      <c r="I85" s="27" t="s">
        <v>14</v>
      </c>
      <c r="J85" s="32"/>
      <c r="L85" s="26" t="s">
        <v>18</v>
      </c>
      <c r="M85" s="34">
        <f>$M$84*N85</f>
        <v>0</v>
      </c>
      <c r="N85" s="35">
        <v>0.77</v>
      </c>
      <c r="O85" s="27" t="s">
        <v>16</v>
      </c>
      <c r="P85" s="28"/>
      <c r="Q85" s="21" t="s">
        <v>19</v>
      </c>
      <c r="R85" s="31" t="e">
        <f>+R84/2</f>
        <v>#DIV/0!</v>
      </c>
      <c r="S85" s="27" t="s">
        <v>14</v>
      </c>
      <c r="T85" s="32"/>
      <c r="V85" s="26" t="s">
        <v>18</v>
      </c>
      <c r="W85" s="34">
        <f>$W$84*X85</f>
        <v>0</v>
      </c>
      <c r="X85" s="35">
        <v>0.77</v>
      </c>
      <c r="Y85" s="27" t="s">
        <v>16</v>
      </c>
      <c r="Z85" s="28"/>
      <c r="AA85" s="21" t="s">
        <v>19</v>
      </c>
      <c r="AB85" s="31" t="e">
        <f>+AB84/2</f>
        <v>#DIV/0!</v>
      </c>
      <c r="AC85" s="27" t="s">
        <v>14</v>
      </c>
      <c r="AD85" s="32"/>
      <c r="AF85" s="26" t="s">
        <v>18</v>
      </c>
      <c r="AG85" s="34">
        <f>$AG$84*AH85</f>
        <v>0</v>
      </c>
      <c r="AH85" s="35">
        <v>0.77</v>
      </c>
      <c r="AI85" s="27" t="s">
        <v>16</v>
      </c>
      <c r="AJ85" s="28"/>
      <c r="AK85" s="21" t="s">
        <v>19</v>
      </c>
      <c r="AL85" s="31" t="e">
        <f>+AL84/2</f>
        <v>#DIV/0!</v>
      </c>
      <c r="AM85" s="27" t="s">
        <v>14</v>
      </c>
      <c r="AN85" s="32"/>
      <c r="AP85" s="26" t="s">
        <v>18</v>
      </c>
      <c r="AQ85" s="34">
        <f>$AQ$84*AR85</f>
        <v>0</v>
      </c>
      <c r="AR85" s="35">
        <v>0.77</v>
      </c>
      <c r="AS85" s="27" t="s">
        <v>16</v>
      </c>
      <c r="AT85" s="28"/>
      <c r="AU85" s="21" t="s">
        <v>19</v>
      </c>
      <c r="AV85" s="31" t="e">
        <f>+AV84/2</f>
        <v>#DIV/0!</v>
      </c>
      <c r="AW85" s="27" t="s">
        <v>14</v>
      </c>
      <c r="AX85" s="32"/>
      <c r="AZ85" s="26" t="s">
        <v>18</v>
      </c>
      <c r="BA85" s="34">
        <f>$BA$84*BB85</f>
        <v>0</v>
      </c>
      <c r="BB85" s="35">
        <v>0.77</v>
      </c>
      <c r="BC85" s="27" t="s">
        <v>16</v>
      </c>
      <c r="BD85" s="28"/>
      <c r="BE85" s="21" t="s">
        <v>19</v>
      </c>
      <c r="BF85" s="31" t="e">
        <f>+BF84/2</f>
        <v>#DIV/0!</v>
      </c>
      <c r="BG85" s="27" t="s">
        <v>14</v>
      </c>
      <c r="BH85" s="32"/>
      <c r="BI85" s="67"/>
      <c r="BJ85" s="26" t="s">
        <v>18</v>
      </c>
      <c r="BK85" s="34">
        <f>$BK$84*BL85</f>
        <v>0</v>
      </c>
      <c r="BL85" s="35">
        <v>0.77</v>
      </c>
      <c r="BM85" s="27" t="s">
        <v>16</v>
      </c>
      <c r="BN85" s="28"/>
      <c r="BO85" s="21" t="s">
        <v>19</v>
      </c>
      <c r="BP85" s="31" t="e">
        <f>+BP84/2</f>
        <v>#DIV/0!</v>
      </c>
      <c r="BQ85" s="27" t="s">
        <v>14</v>
      </c>
      <c r="BR85" s="32"/>
      <c r="BT85" s="26" t="s">
        <v>18</v>
      </c>
      <c r="BU85" s="34">
        <f>$BU$84*BV85</f>
        <v>0</v>
      </c>
      <c r="BV85" s="35">
        <v>0.77</v>
      </c>
      <c r="BW85" s="27" t="s">
        <v>16</v>
      </c>
      <c r="BX85" s="28"/>
      <c r="BY85" s="21" t="s">
        <v>19</v>
      </c>
      <c r="BZ85" s="31" t="e">
        <f>+BZ84/2</f>
        <v>#DIV/0!</v>
      </c>
      <c r="CA85" s="27" t="s">
        <v>14</v>
      </c>
      <c r="CB85" s="32"/>
      <c r="CD85" s="26" t="s">
        <v>18</v>
      </c>
      <c r="CE85" s="34">
        <f>$CE$84*CF85</f>
        <v>0</v>
      </c>
      <c r="CF85" s="35">
        <v>0.77</v>
      </c>
      <c r="CG85" s="27" t="s">
        <v>16</v>
      </c>
      <c r="CH85" s="28"/>
      <c r="CI85" s="21" t="s">
        <v>19</v>
      </c>
      <c r="CJ85" s="31" t="e">
        <f>+CJ84/2</f>
        <v>#DIV/0!</v>
      </c>
      <c r="CK85" s="27" t="s">
        <v>14</v>
      </c>
      <c r="CL85" s="32"/>
      <c r="CN85" s="26" t="s">
        <v>18</v>
      </c>
      <c r="CO85" s="34">
        <f>$CO$84*CP85</f>
        <v>0</v>
      </c>
      <c r="CP85" s="35">
        <v>0.77</v>
      </c>
      <c r="CQ85" s="27" t="s">
        <v>16</v>
      </c>
      <c r="CR85" s="28"/>
      <c r="CS85" s="21" t="s">
        <v>19</v>
      </c>
      <c r="CT85" s="31" t="e">
        <f>+CT84/2</f>
        <v>#DIV/0!</v>
      </c>
      <c r="CU85" s="27" t="s">
        <v>14</v>
      </c>
      <c r="CV85" s="32"/>
      <c r="CX85" s="26" t="s">
        <v>18</v>
      </c>
      <c r="CY85" s="34">
        <f>$CY$84*CZ85</f>
        <v>0</v>
      </c>
      <c r="CZ85" s="35">
        <v>0.77</v>
      </c>
      <c r="DA85" s="27" t="s">
        <v>16</v>
      </c>
      <c r="DB85" s="28"/>
      <c r="DC85" s="21" t="s">
        <v>19</v>
      </c>
      <c r="DD85" s="31" t="e">
        <f>+DD84/2</f>
        <v>#DIV/0!</v>
      </c>
      <c r="DE85" s="27" t="s">
        <v>14</v>
      </c>
      <c r="DF85" s="32"/>
      <c r="DH85" s="26" t="s">
        <v>18</v>
      </c>
      <c r="DI85" s="34">
        <f>+$C$17*DJ85</f>
        <v>0</v>
      </c>
      <c r="DJ85" s="35">
        <v>0.77</v>
      </c>
      <c r="DK85" s="27" t="s">
        <v>16</v>
      </c>
      <c r="DL85" s="28"/>
      <c r="DM85" s="21" t="s">
        <v>19</v>
      </c>
      <c r="DN85" s="31" t="e">
        <f>+DN84/2</f>
        <v>#DIV/0!</v>
      </c>
      <c r="DO85" s="27" t="s">
        <v>14</v>
      </c>
      <c r="DP85" s="32"/>
      <c r="DR85" s="26" t="s">
        <v>18</v>
      </c>
      <c r="DS85" s="34">
        <f>$DS$84*DT85</f>
        <v>0</v>
      </c>
      <c r="DT85" s="35">
        <v>0.77</v>
      </c>
      <c r="DU85" s="27" t="s">
        <v>16</v>
      </c>
      <c r="DV85" s="28"/>
      <c r="DW85" s="21" t="s">
        <v>19</v>
      </c>
      <c r="DX85" s="31" t="e">
        <f>+DX84/2</f>
        <v>#DIV/0!</v>
      </c>
      <c r="DY85" s="27" t="s">
        <v>14</v>
      </c>
      <c r="DZ85" s="32"/>
      <c r="EB85" s="26" t="s">
        <v>18</v>
      </c>
      <c r="EC85" s="34">
        <f>$EC$84*ED85</f>
        <v>0</v>
      </c>
      <c r="ED85" s="35">
        <v>0.77</v>
      </c>
      <c r="EE85" s="27" t="s">
        <v>16</v>
      </c>
      <c r="EF85" s="28"/>
      <c r="EG85" s="21" t="s">
        <v>19</v>
      </c>
      <c r="EH85" s="31" t="e">
        <f>+EH84/2</f>
        <v>#DIV/0!</v>
      </c>
      <c r="EI85" s="27" t="s">
        <v>14</v>
      </c>
      <c r="EJ85" s="32"/>
      <c r="EL85" s="26" t="s">
        <v>18</v>
      </c>
      <c r="EM85" s="34">
        <f>$EM$84*EN85</f>
        <v>0</v>
      </c>
      <c r="EN85" s="35">
        <v>0.77</v>
      </c>
      <c r="EO85" s="27" t="s">
        <v>16</v>
      </c>
      <c r="EP85" s="28"/>
      <c r="EQ85" s="21" t="s">
        <v>19</v>
      </c>
      <c r="ER85" s="31" t="e">
        <f>+ER84/2</f>
        <v>#DIV/0!</v>
      </c>
      <c r="ES85" s="27" t="s">
        <v>14</v>
      </c>
      <c r="ET85" s="32"/>
    </row>
    <row r="86" spans="2:150" ht="48.75" x14ac:dyDescent="0.25">
      <c r="B86" s="26" t="s">
        <v>20</v>
      </c>
      <c r="C86" s="34">
        <f t="shared" ref="C86:C87" si="148">$C$84*D86</f>
        <v>0</v>
      </c>
      <c r="D86" s="35">
        <v>0.2</v>
      </c>
      <c r="E86" s="27" t="s">
        <v>16</v>
      </c>
      <c r="F86" s="28"/>
      <c r="G86" s="28"/>
      <c r="H86" s="22"/>
      <c r="I86" s="22"/>
      <c r="J86" s="22"/>
      <c r="L86" s="26" t="s">
        <v>20</v>
      </c>
      <c r="M86" s="34">
        <f t="shared" ref="M86:M87" si="149">$M$84*N86</f>
        <v>0</v>
      </c>
      <c r="N86" s="35">
        <v>0.2</v>
      </c>
      <c r="O86" s="27" t="s">
        <v>16</v>
      </c>
      <c r="P86" s="28"/>
      <c r="Q86" s="28"/>
      <c r="R86" s="22"/>
      <c r="S86" s="22"/>
      <c r="T86" s="22"/>
      <c r="V86" s="26" t="s">
        <v>20</v>
      </c>
      <c r="W86" s="34">
        <f t="shared" ref="W86:W87" si="150">$W$84*X86</f>
        <v>0</v>
      </c>
      <c r="X86" s="35">
        <v>0.2</v>
      </c>
      <c r="Y86" s="27" t="s">
        <v>16</v>
      </c>
      <c r="Z86" s="28"/>
      <c r="AA86" s="28"/>
      <c r="AB86" s="22"/>
      <c r="AC86" s="22"/>
      <c r="AD86" s="22"/>
      <c r="AF86" s="26" t="s">
        <v>20</v>
      </c>
      <c r="AG86" s="34">
        <f t="shared" ref="AG86:AG87" si="151">$AG$84*AH86</f>
        <v>0</v>
      </c>
      <c r="AH86" s="35">
        <v>0.2</v>
      </c>
      <c r="AI86" s="27" t="s">
        <v>16</v>
      </c>
      <c r="AJ86" s="28"/>
      <c r="AK86" s="28"/>
      <c r="AL86" s="22"/>
      <c r="AM86" s="22"/>
      <c r="AN86" s="22"/>
      <c r="AP86" s="26" t="s">
        <v>20</v>
      </c>
      <c r="AQ86" s="34">
        <f t="shared" ref="AQ86:AQ87" si="152">$AQ$84*AR86</f>
        <v>0</v>
      </c>
      <c r="AR86" s="35">
        <v>0.2</v>
      </c>
      <c r="AS86" s="27" t="s">
        <v>16</v>
      </c>
      <c r="AT86" s="28"/>
      <c r="AU86" s="28"/>
      <c r="AV86" s="22"/>
      <c r="AW86" s="22"/>
      <c r="AX86" s="22"/>
      <c r="AZ86" s="26" t="s">
        <v>20</v>
      </c>
      <c r="BA86" s="34">
        <f t="shared" ref="BA86:BA87" si="153">$BA$84*BB86</f>
        <v>0</v>
      </c>
      <c r="BB86" s="35">
        <v>0.2</v>
      </c>
      <c r="BC86" s="27" t="s">
        <v>16</v>
      </c>
      <c r="BD86" s="28"/>
      <c r="BE86" s="28"/>
      <c r="BF86" s="22"/>
      <c r="BG86" s="22"/>
      <c r="BH86" s="22"/>
      <c r="BI86" s="65"/>
      <c r="BJ86" s="26" t="s">
        <v>20</v>
      </c>
      <c r="BK86" s="34">
        <f t="shared" ref="BK86:BK87" si="154">$BK$84*BL86</f>
        <v>0</v>
      </c>
      <c r="BL86" s="35">
        <v>0.2</v>
      </c>
      <c r="BM86" s="27" t="s">
        <v>16</v>
      </c>
      <c r="BN86" s="28"/>
      <c r="BO86" s="28"/>
      <c r="BP86" s="22"/>
      <c r="BQ86" s="22"/>
      <c r="BR86" s="22"/>
      <c r="BT86" s="26" t="s">
        <v>20</v>
      </c>
      <c r="BU86" s="34">
        <f t="shared" ref="BU86:BU87" si="155">$BU$84*BV86</f>
        <v>0</v>
      </c>
      <c r="BV86" s="35">
        <v>0.2</v>
      </c>
      <c r="BW86" s="27" t="s">
        <v>16</v>
      </c>
      <c r="BX86" s="28"/>
      <c r="BY86" s="28"/>
      <c r="BZ86" s="22"/>
      <c r="CA86" s="22"/>
      <c r="CB86" s="22"/>
      <c r="CD86" s="26" t="s">
        <v>20</v>
      </c>
      <c r="CE86" s="34">
        <f t="shared" ref="CE86:CE87" si="156">$CE$84*CF86</f>
        <v>0</v>
      </c>
      <c r="CF86" s="35">
        <v>0.2</v>
      </c>
      <c r="CG86" s="27" t="s">
        <v>16</v>
      </c>
      <c r="CH86" s="28"/>
      <c r="CI86" s="28"/>
      <c r="CJ86" s="22"/>
      <c r="CK86" s="22"/>
      <c r="CL86" s="22"/>
      <c r="CN86" s="26" t="s">
        <v>20</v>
      </c>
      <c r="CO86" s="34">
        <f t="shared" ref="CO86:CO87" si="157">$CO$84*CP86</f>
        <v>0</v>
      </c>
      <c r="CP86" s="35">
        <v>0.2</v>
      </c>
      <c r="CQ86" s="27" t="s">
        <v>16</v>
      </c>
      <c r="CR86" s="28"/>
      <c r="CS86" s="28"/>
      <c r="CT86" s="22"/>
      <c r="CU86" s="22"/>
      <c r="CV86" s="22"/>
      <c r="CX86" s="26" t="s">
        <v>20</v>
      </c>
      <c r="CY86" s="34">
        <f t="shared" ref="CY86:CY87" si="158">$CY$84*CZ86</f>
        <v>0</v>
      </c>
      <c r="CZ86" s="35">
        <v>0.2</v>
      </c>
      <c r="DA86" s="27" t="s">
        <v>16</v>
      </c>
      <c r="DB86" s="28"/>
      <c r="DC86" s="28"/>
      <c r="DD86" s="22"/>
      <c r="DE86" s="22"/>
      <c r="DF86" s="22"/>
      <c r="DH86" s="26" t="s">
        <v>20</v>
      </c>
      <c r="DI86" s="34">
        <f t="shared" ref="DI86:DI87" si="159">+$C$17*DJ86</f>
        <v>0</v>
      </c>
      <c r="DJ86" s="35">
        <v>0.2</v>
      </c>
      <c r="DK86" s="27" t="s">
        <v>16</v>
      </c>
      <c r="DL86" s="28"/>
      <c r="DM86" s="28"/>
      <c r="DN86" s="22"/>
      <c r="DO86" s="22"/>
      <c r="DP86" s="22"/>
      <c r="DR86" s="26" t="s">
        <v>20</v>
      </c>
      <c r="DS86" s="34">
        <f t="shared" ref="DS86:DS87" si="160">$DS$84*DT86</f>
        <v>0</v>
      </c>
      <c r="DT86" s="35">
        <v>0.2</v>
      </c>
      <c r="DU86" s="27" t="s">
        <v>16</v>
      </c>
      <c r="DV86" s="28"/>
      <c r="DW86" s="28"/>
      <c r="DX86" s="22"/>
      <c r="DY86" s="22"/>
      <c r="DZ86" s="22"/>
      <c r="EB86" s="26" t="s">
        <v>20</v>
      </c>
      <c r="EC86" s="34">
        <f t="shared" ref="EC86:EC87" si="161">$EC$84*ED86</f>
        <v>0</v>
      </c>
      <c r="ED86" s="35">
        <v>0.2</v>
      </c>
      <c r="EE86" s="27" t="s">
        <v>16</v>
      </c>
      <c r="EF86" s="28"/>
      <c r="EG86" s="28"/>
      <c r="EH86" s="22"/>
      <c r="EI86" s="22"/>
      <c r="EJ86" s="22"/>
      <c r="EL86" s="26" t="s">
        <v>20</v>
      </c>
      <c r="EM86" s="34">
        <f t="shared" ref="EM86:EM87" si="162">$EM$84*EN86</f>
        <v>0</v>
      </c>
      <c r="EN86" s="35">
        <v>0.2</v>
      </c>
      <c r="EO86" s="27" t="s">
        <v>16</v>
      </c>
      <c r="EP86" s="28"/>
      <c r="EQ86" s="28"/>
      <c r="ER86" s="22"/>
      <c r="ES86" s="22"/>
      <c r="ET86" s="22"/>
    </row>
    <row r="87" spans="2:150" x14ac:dyDescent="0.25">
      <c r="B87" s="24" t="s">
        <v>21</v>
      </c>
      <c r="C87" s="34">
        <f t="shared" si="148"/>
        <v>0</v>
      </c>
      <c r="D87" s="35">
        <v>0.03</v>
      </c>
      <c r="E87" s="36" t="s">
        <v>22</v>
      </c>
      <c r="F87" s="28"/>
      <c r="G87" s="28"/>
      <c r="H87" s="37"/>
      <c r="I87" s="22"/>
      <c r="J87" s="22"/>
      <c r="L87" s="24" t="s">
        <v>21</v>
      </c>
      <c r="M87" s="34">
        <f t="shared" si="149"/>
        <v>0</v>
      </c>
      <c r="N87" s="35">
        <v>0.03</v>
      </c>
      <c r="O87" s="36" t="s">
        <v>22</v>
      </c>
      <c r="P87" s="28"/>
      <c r="Q87" s="28"/>
      <c r="R87" s="37"/>
      <c r="S87" s="22"/>
      <c r="T87" s="22"/>
      <c r="V87" s="24" t="s">
        <v>21</v>
      </c>
      <c r="W87" s="34">
        <f t="shared" si="150"/>
        <v>0</v>
      </c>
      <c r="X87" s="35">
        <v>0.03</v>
      </c>
      <c r="Y87" s="36" t="s">
        <v>22</v>
      </c>
      <c r="Z87" s="28"/>
      <c r="AA87" s="28"/>
      <c r="AB87" s="37"/>
      <c r="AC87" s="22"/>
      <c r="AD87" s="22"/>
      <c r="AF87" s="24" t="s">
        <v>21</v>
      </c>
      <c r="AG87" s="34">
        <f t="shared" si="151"/>
        <v>0</v>
      </c>
      <c r="AH87" s="35">
        <v>0.03</v>
      </c>
      <c r="AI87" s="36" t="s">
        <v>22</v>
      </c>
      <c r="AJ87" s="28"/>
      <c r="AK87" s="28"/>
      <c r="AL87" s="37"/>
      <c r="AM87" s="22"/>
      <c r="AN87" s="22"/>
      <c r="AP87" s="24" t="s">
        <v>21</v>
      </c>
      <c r="AQ87" s="34">
        <f t="shared" si="152"/>
        <v>0</v>
      </c>
      <c r="AR87" s="35">
        <v>0.03</v>
      </c>
      <c r="AS87" s="36" t="s">
        <v>22</v>
      </c>
      <c r="AT87" s="28"/>
      <c r="AU87" s="28"/>
      <c r="AV87" s="37"/>
      <c r="AW87" s="22"/>
      <c r="AX87" s="22"/>
      <c r="AZ87" s="24" t="s">
        <v>21</v>
      </c>
      <c r="BA87" s="34">
        <f t="shared" si="153"/>
        <v>0</v>
      </c>
      <c r="BB87" s="35">
        <v>0.03</v>
      </c>
      <c r="BC87" s="36" t="s">
        <v>22</v>
      </c>
      <c r="BD87" s="28"/>
      <c r="BE87" s="28"/>
      <c r="BF87" s="37"/>
      <c r="BG87" s="22"/>
      <c r="BH87" s="22"/>
      <c r="BI87" s="65"/>
      <c r="BJ87" s="24" t="s">
        <v>21</v>
      </c>
      <c r="BK87" s="34">
        <f t="shared" si="154"/>
        <v>0</v>
      </c>
      <c r="BL87" s="35">
        <v>0.03</v>
      </c>
      <c r="BM87" s="36" t="s">
        <v>22</v>
      </c>
      <c r="BN87" s="28"/>
      <c r="BO87" s="28"/>
      <c r="BP87" s="37"/>
      <c r="BQ87" s="22"/>
      <c r="BR87" s="22"/>
      <c r="BT87" s="24" t="s">
        <v>21</v>
      </c>
      <c r="BU87" s="34">
        <f t="shared" si="155"/>
        <v>0</v>
      </c>
      <c r="BV87" s="35">
        <v>0.03</v>
      </c>
      <c r="BW87" s="36" t="s">
        <v>22</v>
      </c>
      <c r="BX87" s="28"/>
      <c r="BY87" s="28"/>
      <c r="BZ87" s="37"/>
      <c r="CA87" s="22"/>
      <c r="CB87" s="22"/>
      <c r="CD87" s="24" t="s">
        <v>21</v>
      </c>
      <c r="CE87" s="34">
        <f t="shared" si="156"/>
        <v>0</v>
      </c>
      <c r="CF87" s="35">
        <v>0.03</v>
      </c>
      <c r="CG87" s="36" t="s">
        <v>22</v>
      </c>
      <c r="CH87" s="28"/>
      <c r="CI87" s="28"/>
      <c r="CJ87" s="37"/>
      <c r="CK87" s="22"/>
      <c r="CL87" s="22"/>
      <c r="CN87" s="24" t="s">
        <v>21</v>
      </c>
      <c r="CO87" s="34">
        <f t="shared" si="157"/>
        <v>0</v>
      </c>
      <c r="CP87" s="35">
        <v>0.03</v>
      </c>
      <c r="CQ87" s="36" t="s">
        <v>22</v>
      </c>
      <c r="CR87" s="28"/>
      <c r="CS87" s="28"/>
      <c r="CT87" s="37"/>
      <c r="CU87" s="22"/>
      <c r="CV87" s="22"/>
      <c r="CX87" s="24" t="s">
        <v>21</v>
      </c>
      <c r="CY87" s="34">
        <f t="shared" si="158"/>
        <v>0</v>
      </c>
      <c r="CZ87" s="35">
        <v>0.03</v>
      </c>
      <c r="DA87" s="36" t="s">
        <v>22</v>
      </c>
      <c r="DB87" s="28"/>
      <c r="DC87" s="28"/>
      <c r="DD87" s="37"/>
      <c r="DE87" s="22"/>
      <c r="DF87" s="22"/>
      <c r="DH87" s="24" t="s">
        <v>21</v>
      </c>
      <c r="DI87" s="34">
        <f t="shared" si="159"/>
        <v>0</v>
      </c>
      <c r="DJ87" s="35">
        <v>0.03</v>
      </c>
      <c r="DK87" s="36" t="s">
        <v>22</v>
      </c>
      <c r="DL87" s="28"/>
      <c r="DM87" s="28"/>
      <c r="DN87" s="37"/>
      <c r="DO87" s="22"/>
      <c r="DP87" s="22"/>
      <c r="DR87" s="24" t="s">
        <v>21</v>
      </c>
      <c r="DS87" s="34">
        <f t="shared" si="160"/>
        <v>0</v>
      </c>
      <c r="DT87" s="35">
        <v>0.03</v>
      </c>
      <c r="DU87" s="36" t="s">
        <v>22</v>
      </c>
      <c r="DV87" s="28"/>
      <c r="DW87" s="28"/>
      <c r="DX87" s="37"/>
      <c r="DY87" s="22"/>
      <c r="DZ87" s="22"/>
      <c r="EB87" s="24" t="s">
        <v>21</v>
      </c>
      <c r="EC87" s="34">
        <f t="shared" si="161"/>
        <v>0</v>
      </c>
      <c r="ED87" s="35">
        <v>0.03</v>
      </c>
      <c r="EE87" s="36" t="s">
        <v>22</v>
      </c>
      <c r="EF87" s="28"/>
      <c r="EG87" s="28"/>
      <c r="EH87" s="37"/>
      <c r="EI87" s="22"/>
      <c r="EJ87" s="22"/>
      <c r="EL87" s="24" t="s">
        <v>21</v>
      </c>
      <c r="EM87" s="34">
        <f t="shared" si="162"/>
        <v>0</v>
      </c>
      <c r="EN87" s="35">
        <v>0.03</v>
      </c>
      <c r="EO87" s="36" t="s">
        <v>22</v>
      </c>
      <c r="EP87" s="28"/>
      <c r="EQ87" s="28"/>
      <c r="ER87" s="37"/>
      <c r="ES87" s="22"/>
      <c r="ET87" s="22"/>
    </row>
    <row r="88" spans="2:150" x14ac:dyDescent="0.25">
      <c r="B88" s="22"/>
      <c r="C88" s="38"/>
      <c r="D88" s="22"/>
      <c r="E88" s="22"/>
      <c r="F88" s="22"/>
      <c r="G88" s="22"/>
      <c r="H88" s="22"/>
      <c r="I88" s="22"/>
      <c r="J88" s="22"/>
      <c r="L88" s="22"/>
      <c r="M88" s="38"/>
      <c r="N88" s="22"/>
      <c r="O88" s="22"/>
      <c r="P88" s="22"/>
      <c r="Q88" s="22"/>
      <c r="R88" s="22"/>
      <c r="S88" s="22"/>
      <c r="T88" s="22"/>
      <c r="V88" s="22"/>
      <c r="W88" s="38"/>
      <c r="X88" s="22"/>
      <c r="Y88" s="22"/>
      <c r="Z88" s="22"/>
      <c r="AA88" s="22"/>
      <c r="AB88" s="22"/>
      <c r="AC88" s="22"/>
      <c r="AD88" s="22"/>
      <c r="AF88" s="22"/>
      <c r="AG88" s="38"/>
      <c r="AH88" s="22"/>
      <c r="AI88" s="22"/>
      <c r="AJ88" s="22"/>
      <c r="AK88" s="22"/>
      <c r="AL88" s="22"/>
      <c r="AM88" s="22"/>
      <c r="AN88" s="22"/>
      <c r="AP88" s="22"/>
      <c r="AQ88" s="38"/>
      <c r="AR88" s="22"/>
      <c r="AS88" s="22"/>
      <c r="AT88" s="22"/>
      <c r="AU88" s="22"/>
      <c r="AV88" s="22"/>
      <c r="AW88" s="22"/>
      <c r="AX88" s="22"/>
      <c r="AZ88" s="22"/>
      <c r="BA88" s="38"/>
      <c r="BB88" s="22"/>
      <c r="BC88" s="22"/>
      <c r="BD88" s="22"/>
      <c r="BE88" s="22"/>
      <c r="BF88" s="22"/>
      <c r="BG88" s="22"/>
      <c r="BH88" s="22"/>
      <c r="BI88" s="65"/>
      <c r="BJ88" s="22"/>
      <c r="BK88" s="38"/>
      <c r="BL88" s="22"/>
      <c r="BM88" s="22"/>
      <c r="BN88" s="22"/>
      <c r="BO88" s="22"/>
      <c r="BP88" s="22"/>
      <c r="BQ88" s="22"/>
      <c r="BR88" s="22"/>
      <c r="BT88" s="22"/>
      <c r="BU88" s="38"/>
      <c r="BV88" s="22"/>
      <c r="BW88" s="22"/>
      <c r="BX88" s="22"/>
      <c r="BY88" s="22"/>
      <c r="BZ88" s="22"/>
      <c r="CA88" s="22"/>
      <c r="CB88" s="22"/>
      <c r="CD88" s="22"/>
      <c r="CE88" s="38"/>
      <c r="CF88" s="22"/>
      <c r="CG88" s="22"/>
      <c r="CH88" s="22"/>
      <c r="CI88" s="22"/>
      <c r="CJ88" s="22"/>
      <c r="CK88" s="22"/>
      <c r="CL88" s="22"/>
      <c r="CN88" s="22"/>
      <c r="CO88" s="38"/>
      <c r="CP88" s="22"/>
      <c r="CQ88" s="22"/>
      <c r="CR88" s="22"/>
      <c r="CS88" s="22"/>
      <c r="CT88" s="22"/>
      <c r="CU88" s="22"/>
      <c r="CV88" s="22"/>
      <c r="CX88" s="22"/>
      <c r="CY88" s="38"/>
      <c r="CZ88" s="22"/>
      <c r="DA88" s="22"/>
      <c r="DB88" s="22"/>
      <c r="DC88" s="22"/>
      <c r="DD88" s="22"/>
      <c r="DE88" s="22"/>
      <c r="DF88" s="22"/>
      <c r="DH88" s="22"/>
      <c r="DI88" s="38"/>
      <c r="DJ88" s="22"/>
      <c r="DK88" s="22"/>
      <c r="DL88" s="22"/>
      <c r="DM88" s="22"/>
      <c r="DN88" s="22"/>
      <c r="DO88" s="22"/>
      <c r="DP88" s="22"/>
      <c r="DR88" s="22"/>
      <c r="DS88" s="38"/>
      <c r="DT88" s="22"/>
      <c r="DU88" s="22"/>
      <c r="DV88" s="22"/>
      <c r="DW88" s="22"/>
      <c r="DX88" s="22"/>
      <c r="DY88" s="22"/>
      <c r="DZ88" s="22"/>
      <c r="EB88" s="22"/>
      <c r="EC88" s="38"/>
      <c r="ED88" s="22"/>
      <c r="EE88" s="22"/>
      <c r="EF88" s="22"/>
      <c r="EG88" s="22"/>
      <c r="EH88" s="22"/>
      <c r="EI88" s="22"/>
      <c r="EJ88" s="22"/>
      <c r="EL88" s="22"/>
      <c r="EM88" s="38"/>
      <c r="EN88" s="22"/>
      <c r="EO88" s="22"/>
      <c r="EP88" s="22"/>
      <c r="EQ88" s="22"/>
      <c r="ER88" s="22"/>
      <c r="ES88" s="22"/>
      <c r="ET88" s="22"/>
    </row>
    <row r="89" spans="2:150" x14ac:dyDescent="0.25">
      <c r="B89" s="265" t="s">
        <v>23</v>
      </c>
      <c r="C89" s="265"/>
      <c r="D89" s="265"/>
      <c r="E89" s="265"/>
      <c r="F89" s="265"/>
      <c r="G89" s="265"/>
      <c r="H89" s="265"/>
      <c r="I89" s="265"/>
      <c r="J89" s="265"/>
      <c r="L89" s="265" t="s">
        <v>23</v>
      </c>
      <c r="M89" s="265"/>
      <c r="N89" s="265"/>
      <c r="O89" s="265"/>
      <c r="P89" s="265"/>
      <c r="Q89" s="265"/>
      <c r="R89" s="265"/>
      <c r="S89" s="265"/>
      <c r="T89" s="265"/>
      <c r="V89" s="265" t="s">
        <v>23</v>
      </c>
      <c r="W89" s="265"/>
      <c r="X89" s="265"/>
      <c r="Y89" s="265"/>
      <c r="Z89" s="265"/>
      <c r="AA89" s="265"/>
      <c r="AB89" s="265"/>
      <c r="AC89" s="265"/>
      <c r="AD89" s="265"/>
      <c r="AF89" s="265" t="s">
        <v>23</v>
      </c>
      <c r="AG89" s="265"/>
      <c r="AH89" s="265"/>
      <c r="AI89" s="265"/>
      <c r="AJ89" s="265"/>
      <c r="AK89" s="265"/>
      <c r="AL89" s="265"/>
      <c r="AM89" s="265"/>
      <c r="AN89" s="265"/>
      <c r="AP89" s="265" t="s">
        <v>23</v>
      </c>
      <c r="AQ89" s="265"/>
      <c r="AR89" s="265"/>
      <c r="AS89" s="265"/>
      <c r="AT89" s="265"/>
      <c r="AU89" s="265"/>
      <c r="AV89" s="265"/>
      <c r="AW89" s="265"/>
      <c r="AX89" s="265"/>
      <c r="AZ89" s="265" t="s">
        <v>23</v>
      </c>
      <c r="BA89" s="265"/>
      <c r="BB89" s="265"/>
      <c r="BC89" s="265"/>
      <c r="BD89" s="265"/>
      <c r="BE89" s="265"/>
      <c r="BF89" s="265"/>
      <c r="BG89" s="265"/>
      <c r="BH89" s="265"/>
      <c r="BI89" s="68"/>
      <c r="BJ89" s="265" t="s">
        <v>23</v>
      </c>
      <c r="BK89" s="265"/>
      <c r="BL89" s="265"/>
      <c r="BM89" s="265"/>
      <c r="BN89" s="265"/>
      <c r="BO89" s="265"/>
      <c r="BP89" s="265"/>
      <c r="BQ89" s="265"/>
      <c r="BR89" s="265"/>
      <c r="BT89" s="265" t="s">
        <v>23</v>
      </c>
      <c r="BU89" s="265"/>
      <c r="BV89" s="265"/>
      <c r="BW89" s="265"/>
      <c r="BX89" s="265"/>
      <c r="BY89" s="265"/>
      <c r="BZ89" s="265"/>
      <c r="CA89" s="265"/>
      <c r="CB89" s="265"/>
      <c r="CD89" s="265" t="s">
        <v>23</v>
      </c>
      <c r="CE89" s="265"/>
      <c r="CF89" s="265"/>
      <c r="CG89" s="265"/>
      <c r="CH89" s="265"/>
      <c r="CI89" s="265"/>
      <c r="CJ89" s="265"/>
      <c r="CK89" s="265"/>
      <c r="CL89" s="265"/>
      <c r="CN89" s="265" t="s">
        <v>23</v>
      </c>
      <c r="CO89" s="265"/>
      <c r="CP89" s="265"/>
      <c r="CQ89" s="265"/>
      <c r="CR89" s="265"/>
      <c r="CS89" s="265"/>
      <c r="CT89" s="265"/>
      <c r="CU89" s="265"/>
      <c r="CV89" s="265"/>
      <c r="CX89" s="265" t="s">
        <v>23</v>
      </c>
      <c r="CY89" s="265"/>
      <c r="CZ89" s="265"/>
      <c r="DA89" s="265"/>
      <c r="DB89" s="265"/>
      <c r="DC89" s="265"/>
      <c r="DD89" s="265"/>
      <c r="DE89" s="265"/>
      <c r="DF89" s="265"/>
      <c r="DH89" s="265" t="s">
        <v>23</v>
      </c>
      <c r="DI89" s="265"/>
      <c r="DJ89" s="265"/>
      <c r="DK89" s="265"/>
      <c r="DL89" s="265"/>
      <c r="DM89" s="265"/>
      <c r="DN89" s="265"/>
      <c r="DO89" s="265"/>
      <c r="DP89" s="265"/>
      <c r="DR89" s="265" t="s">
        <v>23</v>
      </c>
      <c r="DS89" s="265"/>
      <c r="DT89" s="265"/>
      <c r="DU89" s="265"/>
      <c r="DV89" s="265"/>
      <c r="DW89" s="265"/>
      <c r="DX89" s="265"/>
      <c r="DY89" s="265"/>
      <c r="DZ89" s="265"/>
      <c r="EB89" s="265" t="s">
        <v>23</v>
      </c>
      <c r="EC89" s="265"/>
      <c r="ED89" s="265"/>
      <c r="EE89" s="265"/>
      <c r="EF89" s="265"/>
      <c r="EG89" s="265"/>
      <c r="EH89" s="265"/>
      <c r="EI89" s="265"/>
      <c r="EJ89" s="265"/>
      <c r="EL89" s="265" t="s">
        <v>23</v>
      </c>
      <c r="EM89" s="265"/>
      <c r="EN89" s="265"/>
      <c r="EO89" s="265"/>
      <c r="EP89" s="265"/>
      <c r="EQ89" s="265"/>
      <c r="ER89" s="265"/>
      <c r="ES89" s="265"/>
      <c r="ET89" s="265"/>
    </row>
    <row r="90" spans="2:150" x14ac:dyDescent="0.25">
      <c r="B90" s="265"/>
      <c r="C90" s="265"/>
      <c r="D90" s="265"/>
      <c r="E90" s="265"/>
      <c r="F90" s="265"/>
      <c r="G90" s="265"/>
      <c r="H90" s="265"/>
      <c r="I90" s="265"/>
      <c r="J90" s="265"/>
      <c r="L90" s="265"/>
      <c r="M90" s="265"/>
      <c r="N90" s="265"/>
      <c r="O90" s="265"/>
      <c r="P90" s="265"/>
      <c r="Q90" s="265"/>
      <c r="R90" s="265"/>
      <c r="S90" s="265"/>
      <c r="T90" s="265"/>
      <c r="V90" s="265"/>
      <c r="W90" s="265"/>
      <c r="X90" s="265"/>
      <c r="Y90" s="265"/>
      <c r="Z90" s="265"/>
      <c r="AA90" s="265"/>
      <c r="AB90" s="265"/>
      <c r="AC90" s="265"/>
      <c r="AD90" s="265"/>
      <c r="AF90" s="265"/>
      <c r="AG90" s="265"/>
      <c r="AH90" s="265"/>
      <c r="AI90" s="265"/>
      <c r="AJ90" s="265"/>
      <c r="AK90" s="265"/>
      <c r="AL90" s="265"/>
      <c r="AM90" s="265"/>
      <c r="AN90" s="265"/>
      <c r="AP90" s="265"/>
      <c r="AQ90" s="265"/>
      <c r="AR90" s="265"/>
      <c r="AS90" s="265"/>
      <c r="AT90" s="265"/>
      <c r="AU90" s="265"/>
      <c r="AV90" s="265"/>
      <c r="AW90" s="265"/>
      <c r="AX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68"/>
      <c r="BJ90" s="265"/>
      <c r="BK90" s="265"/>
      <c r="BL90" s="265"/>
      <c r="BM90" s="265"/>
      <c r="BN90" s="265"/>
      <c r="BO90" s="265"/>
      <c r="BP90" s="265"/>
      <c r="BQ90" s="265"/>
      <c r="BR90" s="265"/>
      <c r="BT90" s="265"/>
      <c r="BU90" s="265"/>
      <c r="BV90" s="265"/>
      <c r="BW90" s="265"/>
      <c r="BX90" s="265"/>
      <c r="BY90" s="265"/>
      <c r="BZ90" s="265"/>
      <c r="CA90" s="265"/>
      <c r="CB90" s="265"/>
      <c r="CD90" s="265"/>
      <c r="CE90" s="265"/>
      <c r="CF90" s="265"/>
      <c r="CG90" s="265"/>
      <c r="CH90" s="265"/>
      <c r="CI90" s="265"/>
      <c r="CJ90" s="265"/>
      <c r="CK90" s="265"/>
      <c r="CL90" s="265"/>
      <c r="CN90" s="265"/>
      <c r="CO90" s="265"/>
      <c r="CP90" s="265"/>
      <c r="CQ90" s="265"/>
      <c r="CR90" s="265"/>
      <c r="CS90" s="265"/>
      <c r="CT90" s="265"/>
      <c r="CU90" s="265"/>
      <c r="CV90" s="265"/>
      <c r="CX90" s="265"/>
      <c r="CY90" s="265"/>
      <c r="CZ90" s="265"/>
      <c r="DA90" s="265"/>
      <c r="DB90" s="265"/>
      <c r="DC90" s="265"/>
      <c r="DD90" s="265"/>
      <c r="DE90" s="265"/>
      <c r="DF90" s="265"/>
      <c r="DH90" s="265"/>
      <c r="DI90" s="265"/>
      <c r="DJ90" s="265"/>
      <c r="DK90" s="265"/>
      <c r="DL90" s="265"/>
      <c r="DM90" s="265"/>
      <c r="DN90" s="265"/>
      <c r="DO90" s="265"/>
      <c r="DP90" s="265"/>
      <c r="DR90" s="265"/>
      <c r="DS90" s="265"/>
      <c r="DT90" s="265"/>
      <c r="DU90" s="265"/>
      <c r="DV90" s="265"/>
      <c r="DW90" s="265"/>
      <c r="DX90" s="265"/>
      <c r="DY90" s="265"/>
      <c r="DZ90" s="265"/>
      <c r="EB90" s="265"/>
      <c r="EC90" s="265"/>
      <c r="ED90" s="265"/>
      <c r="EE90" s="265"/>
      <c r="EF90" s="265"/>
      <c r="EG90" s="265"/>
      <c r="EH90" s="265"/>
      <c r="EI90" s="265"/>
      <c r="EJ90" s="265"/>
      <c r="EL90" s="265"/>
      <c r="EM90" s="265"/>
      <c r="EN90" s="265"/>
      <c r="EO90" s="265"/>
      <c r="EP90" s="265"/>
      <c r="EQ90" s="265"/>
      <c r="ER90" s="265"/>
      <c r="ES90" s="265"/>
      <c r="ET90" s="265"/>
    </row>
    <row r="91" spans="2:150" ht="60" x14ac:dyDescent="0.25">
      <c r="B91" s="39" t="s">
        <v>24</v>
      </c>
      <c r="C91" s="40" t="s">
        <v>25</v>
      </c>
      <c r="D91" s="40" t="s">
        <v>26</v>
      </c>
      <c r="E91" s="40" t="s">
        <v>27</v>
      </c>
      <c r="F91" s="40" t="s">
        <v>28</v>
      </c>
      <c r="G91" s="40" t="s">
        <v>29</v>
      </c>
      <c r="H91" s="40" t="s">
        <v>30</v>
      </c>
      <c r="I91" s="40" t="s">
        <v>31</v>
      </c>
      <c r="J91" s="40" t="s">
        <v>32</v>
      </c>
      <c r="L91" s="39" t="s">
        <v>24</v>
      </c>
      <c r="M91" s="40" t="s">
        <v>25</v>
      </c>
      <c r="N91" s="40" t="s">
        <v>26</v>
      </c>
      <c r="O91" s="40" t="s">
        <v>27</v>
      </c>
      <c r="P91" s="40" t="s">
        <v>28</v>
      </c>
      <c r="Q91" s="40" t="s">
        <v>29</v>
      </c>
      <c r="R91" s="40" t="s">
        <v>30</v>
      </c>
      <c r="S91" s="40" t="s">
        <v>31</v>
      </c>
      <c r="T91" s="40" t="s">
        <v>32</v>
      </c>
      <c r="V91" s="39" t="s">
        <v>24</v>
      </c>
      <c r="W91" s="40" t="s">
        <v>25</v>
      </c>
      <c r="X91" s="40" t="s">
        <v>26</v>
      </c>
      <c r="Y91" s="40" t="s">
        <v>27</v>
      </c>
      <c r="Z91" s="40" t="s">
        <v>28</v>
      </c>
      <c r="AA91" s="40" t="s">
        <v>29</v>
      </c>
      <c r="AB91" s="40" t="s">
        <v>30</v>
      </c>
      <c r="AC91" s="40" t="s">
        <v>31</v>
      </c>
      <c r="AD91" s="40" t="s">
        <v>32</v>
      </c>
      <c r="AF91" s="39" t="s">
        <v>24</v>
      </c>
      <c r="AG91" s="40" t="s">
        <v>25</v>
      </c>
      <c r="AH91" s="40" t="s">
        <v>26</v>
      </c>
      <c r="AI91" s="40" t="s">
        <v>27</v>
      </c>
      <c r="AJ91" s="40" t="s">
        <v>28</v>
      </c>
      <c r="AK91" s="40" t="s">
        <v>29</v>
      </c>
      <c r="AL91" s="40" t="s">
        <v>30</v>
      </c>
      <c r="AM91" s="40" t="s">
        <v>31</v>
      </c>
      <c r="AN91" s="40" t="s">
        <v>32</v>
      </c>
      <c r="AP91" s="39" t="s">
        <v>24</v>
      </c>
      <c r="AQ91" s="40" t="s">
        <v>25</v>
      </c>
      <c r="AR91" s="40" t="s">
        <v>26</v>
      </c>
      <c r="AS91" s="40" t="s">
        <v>27</v>
      </c>
      <c r="AT91" s="40" t="s">
        <v>28</v>
      </c>
      <c r="AU91" s="40" t="s">
        <v>29</v>
      </c>
      <c r="AV91" s="40" t="s">
        <v>30</v>
      </c>
      <c r="AW91" s="40" t="s">
        <v>31</v>
      </c>
      <c r="AX91" s="40" t="s">
        <v>32</v>
      </c>
      <c r="AZ91" s="39" t="s">
        <v>24</v>
      </c>
      <c r="BA91" s="40" t="s">
        <v>25</v>
      </c>
      <c r="BB91" s="40" t="s">
        <v>26</v>
      </c>
      <c r="BC91" s="40" t="s">
        <v>27</v>
      </c>
      <c r="BD91" s="40" t="s">
        <v>28</v>
      </c>
      <c r="BE91" s="40" t="s">
        <v>29</v>
      </c>
      <c r="BF91" s="40" t="s">
        <v>30</v>
      </c>
      <c r="BG91" s="40" t="s">
        <v>31</v>
      </c>
      <c r="BH91" s="40" t="s">
        <v>32</v>
      </c>
      <c r="BI91"/>
      <c r="BJ91" s="39" t="s">
        <v>24</v>
      </c>
      <c r="BK91" s="40" t="s">
        <v>25</v>
      </c>
      <c r="BL91" s="40" t="s">
        <v>26</v>
      </c>
      <c r="BM91" s="40" t="s">
        <v>27</v>
      </c>
      <c r="BN91" s="40" t="s">
        <v>28</v>
      </c>
      <c r="BO91" s="40" t="s">
        <v>29</v>
      </c>
      <c r="BP91" s="40" t="s">
        <v>30</v>
      </c>
      <c r="BQ91" s="40" t="s">
        <v>31</v>
      </c>
      <c r="BR91" s="40" t="s">
        <v>32</v>
      </c>
      <c r="BT91" s="39" t="s">
        <v>24</v>
      </c>
      <c r="BU91" s="40" t="s">
        <v>25</v>
      </c>
      <c r="BV91" s="40" t="s">
        <v>26</v>
      </c>
      <c r="BW91" s="40" t="s">
        <v>27</v>
      </c>
      <c r="BX91" s="40" t="s">
        <v>28</v>
      </c>
      <c r="BY91" s="40" t="s">
        <v>29</v>
      </c>
      <c r="BZ91" s="40" t="s">
        <v>30</v>
      </c>
      <c r="CA91" s="40" t="s">
        <v>31</v>
      </c>
      <c r="CB91" s="40" t="s">
        <v>32</v>
      </c>
      <c r="CD91" s="39" t="s">
        <v>24</v>
      </c>
      <c r="CE91" s="40" t="s">
        <v>25</v>
      </c>
      <c r="CF91" s="40" t="s">
        <v>26</v>
      </c>
      <c r="CG91" s="40" t="s">
        <v>27</v>
      </c>
      <c r="CH91" s="40" t="s">
        <v>28</v>
      </c>
      <c r="CI91" s="40" t="s">
        <v>29</v>
      </c>
      <c r="CJ91" s="40" t="s">
        <v>30</v>
      </c>
      <c r="CK91" s="40" t="s">
        <v>31</v>
      </c>
      <c r="CL91" s="40" t="s">
        <v>32</v>
      </c>
      <c r="CN91" s="39" t="s">
        <v>24</v>
      </c>
      <c r="CO91" s="40" t="s">
        <v>25</v>
      </c>
      <c r="CP91" s="40" t="s">
        <v>26</v>
      </c>
      <c r="CQ91" s="40" t="s">
        <v>27</v>
      </c>
      <c r="CR91" s="40" t="s">
        <v>28</v>
      </c>
      <c r="CS91" s="40" t="s">
        <v>29</v>
      </c>
      <c r="CT91" s="40" t="s">
        <v>30</v>
      </c>
      <c r="CU91" s="40" t="s">
        <v>31</v>
      </c>
      <c r="CV91" s="40" t="s">
        <v>32</v>
      </c>
      <c r="CX91" s="39" t="s">
        <v>24</v>
      </c>
      <c r="CY91" s="40" t="s">
        <v>25</v>
      </c>
      <c r="CZ91" s="40" t="s">
        <v>26</v>
      </c>
      <c r="DA91" s="40" t="s">
        <v>27</v>
      </c>
      <c r="DB91" s="40" t="s">
        <v>28</v>
      </c>
      <c r="DC91" s="40" t="s">
        <v>29</v>
      </c>
      <c r="DD91" s="40" t="s">
        <v>30</v>
      </c>
      <c r="DE91" s="40" t="s">
        <v>31</v>
      </c>
      <c r="DF91" s="40" t="s">
        <v>32</v>
      </c>
      <c r="DH91" s="39" t="s">
        <v>24</v>
      </c>
      <c r="DI91" s="40" t="s">
        <v>25</v>
      </c>
      <c r="DJ91" s="40" t="s">
        <v>26</v>
      </c>
      <c r="DK91" s="40" t="s">
        <v>27</v>
      </c>
      <c r="DL91" s="40" t="s">
        <v>28</v>
      </c>
      <c r="DM91" s="40" t="s">
        <v>29</v>
      </c>
      <c r="DN91" s="40" t="s">
        <v>30</v>
      </c>
      <c r="DO91" s="40" t="s">
        <v>31</v>
      </c>
      <c r="DP91" s="40" t="s">
        <v>32</v>
      </c>
      <c r="DR91" s="39" t="s">
        <v>24</v>
      </c>
      <c r="DS91" s="40" t="s">
        <v>25</v>
      </c>
      <c r="DT91" s="40" t="s">
        <v>26</v>
      </c>
      <c r="DU91" s="40" t="s">
        <v>27</v>
      </c>
      <c r="DV91" s="40" t="s">
        <v>28</v>
      </c>
      <c r="DW91" s="40" t="s">
        <v>29</v>
      </c>
      <c r="DX91" s="40" t="s">
        <v>30</v>
      </c>
      <c r="DY91" s="40" t="s">
        <v>31</v>
      </c>
      <c r="DZ91" s="40" t="s">
        <v>32</v>
      </c>
      <c r="EB91" s="39" t="s">
        <v>24</v>
      </c>
      <c r="EC91" s="40" t="s">
        <v>25</v>
      </c>
      <c r="ED91" s="40" t="s">
        <v>26</v>
      </c>
      <c r="EE91" s="40" t="s">
        <v>27</v>
      </c>
      <c r="EF91" s="40" t="s">
        <v>28</v>
      </c>
      <c r="EG91" s="40" t="s">
        <v>29</v>
      </c>
      <c r="EH91" s="40" t="s">
        <v>30</v>
      </c>
      <c r="EI91" s="40" t="s">
        <v>31</v>
      </c>
      <c r="EJ91" s="40" t="s">
        <v>32</v>
      </c>
      <c r="EL91" s="39" t="s">
        <v>24</v>
      </c>
      <c r="EM91" s="40" t="s">
        <v>25</v>
      </c>
      <c r="EN91" s="40" t="s">
        <v>26</v>
      </c>
      <c r="EO91" s="40" t="s">
        <v>27</v>
      </c>
      <c r="EP91" s="40" t="s">
        <v>28</v>
      </c>
      <c r="EQ91" s="40" t="s">
        <v>29</v>
      </c>
      <c r="ER91" s="40" t="s">
        <v>30</v>
      </c>
      <c r="ES91" s="40" t="s">
        <v>31</v>
      </c>
      <c r="ET91" s="40" t="s">
        <v>32</v>
      </c>
    </row>
    <row r="92" spans="2:150" x14ac:dyDescent="0.25">
      <c r="B92" s="41" t="s">
        <v>33</v>
      </c>
      <c r="C92" s="34"/>
      <c r="D92" s="34"/>
      <c r="E92" s="34">
        <f>+C92*D92</f>
        <v>0</v>
      </c>
      <c r="F92" s="36" t="e">
        <f>(E92*$D$85)/$C$85</f>
        <v>#DIV/0!</v>
      </c>
      <c r="G92" s="31" t="e">
        <f>+(F92*$H$16)+$H$16</f>
        <v>#DIV/0!</v>
      </c>
      <c r="H92" s="31" t="e">
        <f t="shared" ref="H92:H110" si="163">+G92*E92</f>
        <v>#DIV/0!</v>
      </c>
      <c r="I92" s="42"/>
      <c r="J92" s="42">
        <f t="shared" ref="J92:J110" si="164">+E92*I92</f>
        <v>0</v>
      </c>
      <c r="L92" s="41" t="s">
        <v>33</v>
      </c>
      <c r="M92" s="34"/>
      <c r="N92" s="34"/>
      <c r="O92" s="34">
        <f>+M92*N92</f>
        <v>0</v>
      </c>
      <c r="P92" s="36" t="e">
        <f>(O92*$N$85)/$M$85</f>
        <v>#DIV/0!</v>
      </c>
      <c r="Q92" s="31" t="e">
        <f>+(P92*$H$16)+$H$16</f>
        <v>#DIV/0!</v>
      </c>
      <c r="R92" s="31" t="e">
        <f t="shared" ref="R92:R110" si="165">+Q92*O92</f>
        <v>#DIV/0!</v>
      </c>
      <c r="S92" s="42"/>
      <c r="T92" s="42">
        <f t="shared" ref="T92:T110" si="166">+O92*S92</f>
        <v>0</v>
      </c>
      <c r="V92" s="41" t="s">
        <v>33</v>
      </c>
      <c r="W92" s="34"/>
      <c r="X92" s="34"/>
      <c r="Y92" s="34">
        <f>+W92*X92</f>
        <v>0</v>
      </c>
      <c r="Z92" s="36" t="e">
        <f>(Y92*$X$85)/$W$85</f>
        <v>#DIV/0!</v>
      </c>
      <c r="AA92" s="31" t="e">
        <f>+(Z92*$H$16)+$H$16</f>
        <v>#DIV/0!</v>
      </c>
      <c r="AB92" s="31" t="e">
        <f t="shared" ref="AB92:AB110" si="167">+AA92*Y92</f>
        <v>#DIV/0!</v>
      </c>
      <c r="AC92" s="42"/>
      <c r="AD92" s="42">
        <f t="shared" ref="AD92:AD110" si="168">+Y92*AC92</f>
        <v>0</v>
      </c>
      <c r="AF92" s="41" t="s">
        <v>33</v>
      </c>
      <c r="AG92" s="34"/>
      <c r="AH92" s="34"/>
      <c r="AI92" s="34">
        <f>+AG92*AH92</f>
        <v>0</v>
      </c>
      <c r="AJ92" s="36" t="e">
        <f>(AI92*$AH$85)/$AG$85</f>
        <v>#DIV/0!</v>
      </c>
      <c r="AK92" s="31" t="e">
        <f>+(AJ92*$H$16)+$H$16</f>
        <v>#DIV/0!</v>
      </c>
      <c r="AL92" s="31" t="e">
        <f t="shared" ref="AL92:AL110" si="169">+AK92*AI92</f>
        <v>#DIV/0!</v>
      </c>
      <c r="AM92" s="42"/>
      <c r="AN92" s="42">
        <f t="shared" ref="AN92:AN110" si="170">+AI92*AM92</f>
        <v>0</v>
      </c>
      <c r="AP92" s="41" t="s">
        <v>33</v>
      </c>
      <c r="AQ92" s="34"/>
      <c r="AR92" s="34"/>
      <c r="AS92" s="34">
        <f>+AQ92*AR92</f>
        <v>0</v>
      </c>
      <c r="AT92" s="36" t="e">
        <f>(AS92*$AR$85)/$AQ$85</f>
        <v>#DIV/0!</v>
      </c>
      <c r="AU92" s="31" t="e">
        <f>+(AT92*$H$16)+$H$16</f>
        <v>#DIV/0!</v>
      </c>
      <c r="AV92" s="31" t="e">
        <f t="shared" ref="AV92:AV110" si="171">+AU92*AS92</f>
        <v>#DIV/0!</v>
      </c>
      <c r="AW92" s="42"/>
      <c r="AX92" s="42">
        <f t="shared" ref="AX92:AX110" si="172">+AS92*AW92</f>
        <v>0</v>
      </c>
      <c r="AZ92" s="41" t="s">
        <v>33</v>
      </c>
      <c r="BA92" s="34"/>
      <c r="BB92" s="34"/>
      <c r="BC92" s="34">
        <f>+BA92*BB92</f>
        <v>0</v>
      </c>
      <c r="BD92" s="36" t="e">
        <f>(BC92*$BB$85)/$BA$85</f>
        <v>#DIV/0!</v>
      </c>
      <c r="BE92" s="31" t="e">
        <f>+(BD92*$H$16)+$H$16</f>
        <v>#DIV/0!</v>
      </c>
      <c r="BF92" s="31" t="e">
        <f t="shared" ref="BF92:BF110" si="173">+BE92*BC92</f>
        <v>#DIV/0!</v>
      </c>
      <c r="BG92" s="42"/>
      <c r="BH92" s="42">
        <f t="shared" ref="BH92:BH110" si="174">+BC92*BG92</f>
        <v>0</v>
      </c>
      <c r="BI92" s="69"/>
      <c r="BJ92" s="41" t="s">
        <v>33</v>
      </c>
      <c r="BK92" s="34"/>
      <c r="BL92" s="34"/>
      <c r="BM92" s="34">
        <f>+BK92*BL92</f>
        <v>0</v>
      </c>
      <c r="BN92" s="36" t="e">
        <f>(BM92*$BL$85)/$BK$85</f>
        <v>#DIV/0!</v>
      </c>
      <c r="BO92" s="31" t="e">
        <f>+(BN92*$H$16)+$H$16</f>
        <v>#DIV/0!</v>
      </c>
      <c r="BP92" s="31" t="e">
        <f t="shared" ref="BP92:BP110" si="175">+BO92*BM92</f>
        <v>#DIV/0!</v>
      </c>
      <c r="BQ92" s="42"/>
      <c r="BR92" s="42">
        <f t="shared" ref="BR92:BR110" si="176">+BM92*BQ92</f>
        <v>0</v>
      </c>
      <c r="BT92" s="41" t="s">
        <v>33</v>
      </c>
      <c r="BU92" s="34"/>
      <c r="BV92" s="34"/>
      <c r="BW92" s="34">
        <f>+BU92*BV92</f>
        <v>0</v>
      </c>
      <c r="BX92" s="36" t="e">
        <f>(BW92*$BV$85)/$BU$85</f>
        <v>#DIV/0!</v>
      </c>
      <c r="BY92" s="31" t="e">
        <f>+(BX92*$H$16)+$H$16</f>
        <v>#DIV/0!</v>
      </c>
      <c r="BZ92" s="31" t="e">
        <f t="shared" ref="BZ92:BZ110" si="177">+BY92*BW92</f>
        <v>#DIV/0!</v>
      </c>
      <c r="CA92" s="42"/>
      <c r="CB92" s="42">
        <f t="shared" ref="CB92:CB110" si="178">+BW92*CA92</f>
        <v>0</v>
      </c>
      <c r="CD92" s="41" t="s">
        <v>33</v>
      </c>
      <c r="CE92" s="34"/>
      <c r="CF92" s="34"/>
      <c r="CG92" s="34">
        <f>+CE92*CF92</f>
        <v>0</v>
      </c>
      <c r="CH92" s="36" t="e">
        <f>(CG92*$CF$85)/$CE$85</f>
        <v>#DIV/0!</v>
      </c>
      <c r="CI92" s="31" t="e">
        <f>+(CH92*$H$16)+$H$16</f>
        <v>#DIV/0!</v>
      </c>
      <c r="CJ92" s="31" t="e">
        <f t="shared" ref="CJ92:CJ110" si="179">+CI92*CG92</f>
        <v>#DIV/0!</v>
      </c>
      <c r="CK92" s="42"/>
      <c r="CL92" s="42">
        <f t="shared" ref="CL92:CL110" si="180">+CG92*CK92</f>
        <v>0</v>
      </c>
      <c r="CN92" s="41" t="s">
        <v>33</v>
      </c>
      <c r="CO92" s="34"/>
      <c r="CP92" s="34"/>
      <c r="CQ92" s="34">
        <f>+CO92*CP92</f>
        <v>0</v>
      </c>
      <c r="CR92" s="36" t="e">
        <f>(CQ92*$CP$85)/$CO$85</f>
        <v>#DIV/0!</v>
      </c>
      <c r="CS92" s="31" t="e">
        <f>+(CR92*$H$16)+$H$16</f>
        <v>#DIV/0!</v>
      </c>
      <c r="CT92" s="31" t="e">
        <f t="shared" ref="CT92:CT110" si="181">+CS92*CQ92</f>
        <v>#DIV/0!</v>
      </c>
      <c r="CU92" s="42"/>
      <c r="CV92" s="42">
        <f t="shared" ref="CV92:CV110" si="182">+CQ92*CU92</f>
        <v>0</v>
      </c>
      <c r="CX92" s="41" t="s">
        <v>33</v>
      </c>
      <c r="CY92" s="34"/>
      <c r="CZ92" s="34"/>
      <c r="DA92" s="34">
        <f>+CY92*CZ92</f>
        <v>0</v>
      </c>
      <c r="DB92" s="36" t="e">
        <f>(DA92*$CZ$85)/$CY$85</f>
        <v>#DIV/0!</v>
      </c>
      <c r="DC92" s="31" t="e">
        <f>+(DB92*$H$16)+$H$16</f>
        <v>#DIV/0!</v>
      </c>
      <c r="DD92" s="31" t="e">
        <f t="shared" ref="DD92:DD110" si="183">+DC92*DA92</f>
        <v>#DIV/0!</v>
      </c>
      <c r="DE92" s="42"/>
      <c r="DF92" s="42">
        <f t="shared" ref="DF92:DF110" si="184">+DA92*DE92</f>
        <v>0</v>
      </c>
      <c r="DH92" s="41" t="s">
        <v>33</v>
      </c>
      <c r="DI92" s="34"/>
      <c r="DJ92" s="34"/>
      <c r="DK92" s="34">
        <f>+DI92*DJ92</f>
        <v>0</v>
      </c>
      <c r="DL92" s="36" t="e">
        <f>(DK92*$DJ$85)/$DI$85</f>
        <v>#DIV/0!</v>
      </c>
      <c r="DM92" s="31" t="e">
        <f>+(DL92*$H$16)+$H$16</f>
        <v>#DIV/0!</v>
      </c>
      <c r="DN92" s="31" t="e">
        <f t="shared" ref="DN92:DN110" si="185">+DM92*DK92</f>
        <v>#DIV/0!</v>
      </c>
      <c r="DO92" s="42"/>
      <c r="DP92" s="42">
        <f t="shared" ref="DP92:DP110" si="186">+DK92*DO92</f>
        <v>0</v>
      </c>
      <c r="DR92" s="41" t="s">
        <v>33</v>
      </c>
      <c r="DS92" s="34"/>
      <c r="DT92" s="34"/>
      <c r="DU92" s="34">
        <f>+DS92*DT92</f>
        <v>0</v>
      </c>
      <c r="DV92" s="36" t="e">
        <f>(DU92*$DT$85)/$DS$85</f>
        <v>#DIV/0!</v>
      </c>
      <c r="DW92" s="31" t="e">
        <f>+(DV92*$H$16)+$H$16</f>
        <v>#DIV/0!</v>
      </c>
      <c r="DX92" s="31" t="e">
        <f t="shared" ref="DX92:DX110" si="187">+DW92*DU92</f>
        <v>#DIV/0!</v>
      </c>
      <c r="DY92" s="42"/>
      <c r="DZ92" s="42">
        <f t="shared" ref="DZ92:DZ110" si="188">+DU92*DY92</f>
        <v>0</v>
      </c>
      <c r="EB92" s="41" t="s">
        <v>33</v>
      </c>
      <c r="EC92" s="34"/>
      <c r="ED92" s="34"/>
      <c r="EE92" s="34">
        <f>+EC92*ED92</f>
        <v>0</v>
      </c>
      <c r="EF92" s="36" t="e">
        <f>(EE92*$ED$85)/$EC$85</f>
        <v>#DIV/0!</v>
      </c>
      <c r="EG92" s="31" t="e">
        <f>+(EF92*$H$16)+$H$16</f>
        <v>#DIV/0!</v>
      </c>
      <c r="EH92" s="31" t="e">
        <f t="shared" ref="EH92:EH110" si="189">+EG92*EE92</f>
        <v>#DIV/0!</v>
      </c>
      <c r="EI92" s="42"/>
      <c r="EJ92" s="42">
        <f t="shared" ref="EJ92:EJ110" si="190">+EE92*EI92</f>
        <v>0</v>
      </c>
      <c r="EL92" s="41" t="s">
        <v>33</v>
      </c>
      <c r="EM92" s="34"/>
      <c r="EN92" s="34"/>
      <c r="EO92" s="34">
        <f>+EM92*EN92</f>
        <v>0</v>
      </c>
      <c r="EP92" s="36" t="e">
        <f>(EO92*$EN$85)/$EM$85</f>
        <v>#DIV/0!</v>
      </c>
      <c r="EQ92" s="31" t="e">
        <f>+(EP92*$H$16)+$H$16</f>
        <v>#DIV/0!</v>
      </c>
      <c r="ER92" s="31" t="e">
        <f t="shared" ref="ER92:ER110" si="191">+EQ92*EO92</f>
        <v>#DIV/0!</v>
      </c>
      <c r="ES92" s="42"/>
      <c r="ET92" s="42">
        <f t="shared" ref="ET92:ET110" si="192">+EO92*ES92</f>
        <v>0</v>
      </c>
    </row>
    <row r="93" spans="2:150" x14ac:dyDescent="0.25">
      <c r="B93" s="41" t="s">
        <v>34</v>
      </c>
      <c r="C93" s="34"/>
      <c r="D93" s="34"/>
      <c r="E93" s="34">
        <f t="shared" ref="E93:E110" si="193">+C93*D93</f>
        <v>0</v>
      </c>
      <c r="F93" s="36" t="e">
        <f t="shared" ref="F93:F110" si="194">(E93*$D$85)/$C$85</f>
        <v>#DIV/0!</v>
      </c>
      <c r="G93" s="31" t="e">
        <f t="shared" ref="G93:G110" si="195">+(F93*$H$16)+$H$16</f>
        <v>#DIV/0!</v>
      </c>
      <c r="H93" s="31" t="e">
        <f t="shared" si="163"/>
        <v>#DIV/0!</v>
      </c>
      <c r="I93" s="42"/>
      <c r="J93" s="42">
        <f t="shared" si="164"/>
        <v>0</v>
      </c>
      <c r="L93" s="41" t="s">
        <v>34</v>
      </c>
      <c r="M93" s="34"/>
      <c r="N93" s="34"/>
      <c r="O93" s="34">
        <f t="shared" ref="O93:O110" si="196">+M93*N93</f>
        <v>0</v>
      </c>
      <c r="P93" s="36" t="e">
        <f t="shared" ref="P93:P110" si="197">(O93*$N$85)/$M$85</f>
        <v>#DIV/0!</v>
      </c>
      <c r="Q93" s="31" t="e">
        <f t="shared" ref="Q93:Q110" si="198">+(P93*$H$16)+$H$16</f>
        <v>#DIV/0!</v>
      </c>
      <c r="R93" s="31" t="e">
        <f t="shared" si="165"/>
        <v>#DIV/0!</v>
      </c>
      <c r="S93" s="42"/>
      <c r="T93" s="42">
        <f t="shared" si="166"/>
        <v>0</v>
      </c>
      <c r="V93" s="41" t="s">
        <v>34</v>
      </c>
      <c r="W93" s="34"/>
      <c r="X93" s="34"/>
      <c r="Y93" s="34">
        <f t="shared" ref="Y93:Y110" si="199">+W93*X93</f>
        <v>0</v>
      </c>
      <c r="Z93" s="36" t="e">
        <f t="shared" ref="Z93:Z110" si="200">(Y93*$X$85)/$W$85</f>
        <v>#DIV/0!</v>
      </c>
      <c r="AA93" s="31" t="e">
        <f t="shared" ref="AA93:AA110" si="201">+(Z93*$H$16)+$H$16</f>
        <v>#DIV/0!</v>
      </c>
      <c r="AB93" s="31" t="e">
        <f t="shared" si="167"/>
        <v>#DIV/0!</v>
      </c>
      <c r="AC93" s="42"/>
      <c r="AD93" s="42">
        <f t="shared" si="168"/>
        <v>0</v>
      </c>
      <c r="AF93" s="41" t="s">
        <v>34</v>
      </c>
      <c r="AG93" s="34"/>
      <c r="AH93" s="34"/>
      <c r="AI93" s="34">
        <f t="shared" ref="AI93:AI110" si="202">+AG93*AH93</f>
        <v>0</v>
      </c>
      <c r="AJ93" s="36" t="e">
        <f t="shared" ref="AJ93:AJ110" si="203">(AI93*$AH$85)/$AG$85</f>
        <v>#DIV/0!</v>
      </c>
      <c r="AK93" s="31" t="e">
        <f t="shared" ref="AK93:AK110" si="204">+(AJ93*$H$16)+$H$16</f>
        <v>#DIV/0!</v>
      </c>
      <c r="AL93" s="31" t="e">
        <f t="shared" si="169"/>
        <v>#DIV/0!</v>
      </c>
      <c r="AM93" s="42"/>
      <c r="AN93" s="42">
        <f t="shared" si="170"/>
        <v>0</v>
      </c>
      <c r="AP93" s="41" t="s">
        <v>34</v>
      </c>
      <c r="AQ93" s="34"/>
      <c r="AR93" s="34"/>
      <c r="AS93" s="34">
        <f t="shared" ref="AS93:AS110" si="205">+AQ93*AR93</f>
        <v>0</v>
      </c>
      <c r="AT93" s="36" t="e">
        <f t="shared" ref="AT93:AT110" si="206">(AS93*$AR$85)/$AQ$85</f>
        <v>#DIV/0!</v>
      </c>
      <c r="AU93" s="31" t="e">
        <f t="shared" ref="AU93:AU110" si="207">+(AT93*$H$16)+$H$16</f>
        <v>#DIV/0!</v>
      </c>
      <c r="AV93" s="31" t="e">
        <f t="shared" si="171"/>
        <v>#DIV/0!</v>
      </c>
      <c r="AW93" s="42"/>
      <c r="AX93" s="42">
        <f t="shared" si="172"/>
        <v>0</v>
      </c>
      <c r="AZ93" s="41" t="s">
        <v>34</v>
      </c>
      <c r="BA93" s="34"/>
      <c r="BB93" s="34"/>
      <c r="BC93" s="34">
        <f t="shared" ref="BC93:BC110" si="208">+BA93*BB93</f>
        <v>0</v>
      </c>
      <c r="BD93" s="36" t="e">
        <f t="shared" ref="BD93:BD110" si="209">(BC93*$BB$85)/$BA$85</f>
        <v>#DIV/0!</v>
      </c>
      <c r="BE93" s="31" t="e">
        <f t="shared" ref="BE93:BE110" si="210">+(BD93*$H$16)+$H$16</f>
        <v>#DIV/0!</v>
      </c>
      <c r="BF93" s="31" t="e">
        <f t="shared" si="173"/>
        <v>#DIV/0!</v>
      </c>
      <c r="BG93" s="42"/>
      <c r="BH93" s="42">
        <f t="shared" si="174"/>
        <v>0</v>
      </c>
      <c r="BI93" s="69"/>
      <c r="BJ93" s="41" t="s">
        <v>34</v>
      </c>
      <c r="BK93" s="34"/>
      <c r="BL93" s="34"/>
      <c r="BM93" s="34">
        <f t="shared" ref="BM93:BM110" si="211">+BK93*BL93</f>
        <v>0</v>
      </c>
      <c r="BN93" s="36" t="e">
        <f t="shared" ref="BN93:BN110" si="212">(BM93*$BL$85)/$BK$85</f>
        <v>#DIV/0!</v>
      </c>
      <c r="BO93" s="31" t="e">
        <f t="shared" ref="BO93:BO110" si="213">+(BN93*$H$16)+$H$16</f>
        <v>#DIV/0!</v>
      </c>
      <c r="BP93" s="31" t="e">
        <f t="shared" si="175"/>
        <v>#DIV/0!</v>
      </c>
      <c r="BQ93" s="42"/>
      <c r="BR93" s="42">
        <f t="shared" si="176"/>
        <v>0</v>
      </c>
      <c r="BT93" s="41" t="s">
        <v>34</v>
      </c>
      <c r="BU93" s="34"/>
      <c r="BV93" s="34"/>
      <c r="BW93" s="34">
        <f t="shared" ref="BW93:BW110" si="214">+BU93*BV93</f>
        <v>0</v>
      </c>
      <c r="BX93" s="36" t="e">
        <f t="shared" ref="BX93:BX110" si="215">(BW93*$BV$85)/$BU$85</f>
        <v>#DIV/0!</v>
      </c>
      <c r="BY93" s="31" t="e">
        <f t="shared" ref="BY93:BY110" si="216">+(BX93*$H$16)+$H$16</f>
        <v>#DIV/0!</v>
      </c>
      <c r="BZ93" s="31" t="e">
        <f t="shared" si="177"/>
        <v>#DIV/0!</v>
      </c>
      <c r="CA93" s="42"/>
      <c r="CB93" s="42">
        <f t="shared" si="178"/>
        <v>0</v>
      </c>
      <c r="CD93" s="41" t="s">
        <v>34</v>
      </c>
      <c r="CE93" s="34"/>
      <c r="CF93" s="34"/>
      <c r="CG93" s="34">
        <f t="shared" ref="CG93:CG110" si="217">+CE93*CF93</f>
        <v>0</v>
      </c>
      <c r="CH93" s="36" t="e">
        <f t="shared" ref="CH93:CH110" si="218">(CG93*$CF$85)/$CE$85</f>
        <v>#DIV/0!</v>
      </c>
      <c r="CI93" s="31" t="e">
        <f t="shared" ref="CI93:CI110" si="219">+(CH93*$H$16)+$H$16</f>
        <v>#DIV/0!</v>
      </c>
      <c r="CJ93" s="31" t="e">
        <f t="shared" si="179"/>
        <v>#DIV/0!</v>
      </c>
      <c r="CK93" s="42"/>
      <c r="CL93" s="42">
        <f t="shared" si="180"/>
        <v>0</v>
      </c>
      <c r="CN93" s="41" t="s">
        <v>34</v>
      </c>
      <c r="CO93" s="34"/>
      <c r="CP93" s="34"/>
      <c r="CQ93" s="34">
        <f t="shared" ref="CQ93:CQ110" si="220">+CO93*CP93</f>
        <v>0</v>
      </c>
      <c r="CR93" s="36" t="e">
        <f t="shared" ref="CR93:CR110" si="221">(CQ93*$CP$85)/$CO$85</f>
        <v>#DIV/0!</v>
      </c>
      <c r="CS93" s="31" t="e">
        <f t="shared" ref="CS93:CS110" si="222">+(CR93*$H$16)+$H$16</f>
        <v>#DIV/0!</v>
      </c>
      <c r="CT93" s="31" t="e">
        <f t="shared" si="181"/>
        <v>#DIV/0!</v>
      </c>
      <c r="CU93" s="42"/>
      <c r="CV93" s="42">
        <f t="shared" si="182"/>
        <v>0</v>
      </c>
      <c r="CX93" s="41" t="s">
        <v>34</v>
      </c>
      <c r="CY93" s="34"/>
      <c r="CZ93" s="34"/>
      <c r="DA93" s="34">
        <f t="shared" ref="DA93:DA110" si="223">+CY93*CZ93</f>
        <v>0</v>
      </c>
      <c r="DB93" s="36" t="e">
        <f t="shared" ref="DB93:DB110" si="224">(DA93*$CZ$85)/$CY$85</f>
        <v>#DIV/0!</v>
      </c>
      <c r="DC93" s="31" t="e">
        <f t="shared" ref="DC93:DC110" si="225">+(DB93*$H$16)+$H$16</f>
        <v>#DIV/0!</v>
      </c>
      <c r="DD93" s="31" t="e">
        <f t="shared" si="183"/>
        <v>#DIV/0!</v>
      </c>
      <c r="DE93" s="42"/>
      <c r="DF93" s="42">
        <f t="shared" si="184"/>
        <v>0</v>
      </c>
      <c r="DH93" s="41" t="s">
        <v>34</v>
      </c>
      <c r="DI93" s="34"/>
      <c r="DJ93" s="34"/>
      <c r="DK93" s="34">
        <f t="shared" ref="DK93:DK110" si="226">+DI93*DJ93</f>
        <v>0</v>
      </c>
      <c r="DL93" s="36" t="e">
        <f t="shared" ref="DL93:DL110" si="227">(DK93*$DJ$85)/$DI$85</f>
        <v>#DIV/0!</v>
      </c>
      <c r="DM93" s="31" t="e">
        <f t="shared" ref="DM93:DM110" si="228">+(DL93*$H$16)+$H$16</f>
        <v>#DIV/0!</v>
      </c>
      <c r="DN93" s="31" t="e">
        <f t="shared" si="185"/>
        <v>#DIV/0!</v>
      </c>
      <c r="DO93" s="42"/>
      <c r="DP93" s="42">
        <f t="shared" si="186"/>
        <v>0</v>
      </c>
      <c r="DR93" s="41" t="s">
        <v>34</v>
      </c>
      <c r="DS93" s="34"/>
      <c r="DT93" s="34"/>
      <c r="DU93" s="34">
        <f t="shared" ref="DU93:DU110" si="229">+DS93*DT93</f>
        <v>0</v>
      </c>
      <c r="DV93" s="36" t="e">
        <f t="shared" ref="DV93:DV110" si="230">(DU93*$DT$85)/$DS$85</f>
        <v>#DIV/0!</v>
      </c>
      <c r="DW93" s="31" t="e">
        <f t="shared" ref="DW93:DW110" si="231">+(DV93*$H$16)+$H$16</f>
        <v>#DIV/0!</v>
      </c>
      <c r="DX93" s="31" t="e">
        <f t="shared" si="187"/>
        <v>#DIV/0!</v>
      </c>
      <c r="DY93" s="42"/>
      <c r="DZ93" s="42">
        <f t="shared" si="188"/>
        <v>0</v>
      </c>
      <c r="EB93" s="41" t="s">
        <v>34</v>
      </c>
      <c r="EC93" s="34"/>
      <c r="ED93" s="34"/>
      <c r="EE93" s="34">
        <f t="shared" ref="EE93:EE110" si="232">+EC93*ED93</f>
        <v>0</v>
      </c>
      <c r="EF93" s="36" t="e">
        <f t="shared" ref="EF93:EF110" si="233">(EE93*$ED$85)/$EC$85</f>
        <v>#DIV/0!</v>
      </c>
      <c r="EG93" s="31" t="e">
        <f t="shared" ref="EG93:EG110" si="234">+(EF93*$H$16)+$H$16</f>
        <v>#DIV/0!</v>
      </c>
      <c r="EH93" s="31" t="e">
        <f t="shared" si="189"/>
        <v>#DIV/0!</v>
      </c>
      <c r="EI93" s="42"/>
      <c r="EJ93" s="42">
        <f t="shared" si="190"/>
        <v>0</v>
      </c>
      <c r="EL93" s="41" t="s">
        <v>34</v>
      </c>
      <c r="EM93" s="34"/>
      <c r="EN93" s="34"/>
      <c r="EO93" s="34">
        <f t="shared" ref="EO93:EO110" si="235">+EM93*EN93</f>
        <v>0</v>
      </c>
      <c r="EP93" s="36" t="e">
        <f t="shared" ref="EP93:EP110" si="236">(EO93*$EN$85)/$EM$85</f>
        <v>#DIV/0!</v>
      </c>
      <c r="EQ93" s="31" t="e">
        <f t="shared" ref="EQ93:EQ110" si="237">+(EP93*$H$16)+$H$16</f>
        <v>#DIV/0!</v>
      </c>
      <c r="ER93" s="31" t="e">
        <f t="shared" si="191"/>
        <v>#DIV/0!</v>
      </c>
      <c r="ES93" s="42"/>
      <c r="ET93" s="42">
        <f t="shared" si="192"/>
        <v>0</v>
      </c>
    </row>
    <row r="94" spans="2:150" x14ac:dyDescent="0.25">
      <c r="B94" s="41" t="s">
        <v>35</v>
      </c>
      <c r="C94" s="34"/>
      <c r="D94" s="34"/>
      <c r="E94" s="34">
        <f t="shared" si="193"/>
        <v>0</v>
      </c>
      <c r="F94" s="36" t="e">
        <f t="shared" si="194"/>
        <v>#DIV/0!</v>
      </c>
      <c r="G94" s="31" t="e">
        <f t="shared" si="195"/>
        <v>#DIV/0!</v>
      </c>
      <c r="H94" s="31" t="e">
        <f t="shared" si="163"/>
        <v>#DIV/0!</v>
      </c>
      <c r="I94" s="42"/>
      <c r="J94" s="42">
        <f t="shared" si="164"/>
        <v>0</v>
      </c>
      <c r="L94" s="41" t="s">
        <v>35</v>
      </c>
      <c r="M94" s="34"/>
      <c r="N94" s="34"/>
      <c r="O94" s="34">
        <f t="shared" si="196"/>
        <v>0</v>
      </c>
      <c r="P94" s="36" t="e">
        <f t="shared" si="197"/>
        <v>#DIV/0!</v>
      </c>
      <c r="Q94" s="31" t="e">
        <f t="shared" si="198"/>
        <v>#DIV/0!</v>
      </c>
      <c r="R94" s="31" t="e">
        <f t="shared" si="165"/>
        <v>#DIV/0!</v>
      </c>
      <c r="S94" s="42"/>
      <c r="T94" s="42">
        <f t="shared" si="166"/>
        <v>0</v>
      </c>
      <c r="V94" s="41" t="s">
        <v>35</v>
      </c>
      <c r="W94" s="34"/>
      <c r="X94" s="34"/>
      <c r="Y94" s="34">
        <f t="shared" si="199"/>
        <v>0</v>
      </c>
      <c r="Z94" s="36" t="e">
        <f t="shared" si="200"/>
        <v>#DIV/0!</v>
      </c>
      <c r="AA94" s="31" t="e">
        <f t="shared" si="201"/>
        <v>#DIV/0!</v>
      </c>
      <c r="AB94" s="31" t="e">
        <f t="shared" si="167"/>
        <v>#DIV/0!</v>
      </c>
      <c r="AC94" s="42"/>
      <c r="AD94" s="42">
        <f t="shared" si="168"/>
        <v>0</v>
      </c>
      <c r="AF94" s="41" t="s">
        <v>35</v>
      </c>
      <c r="AG94" s="34"/>
      <c r="AH94" s="34"/>
      <c r="AI94" s="34">
        <f t="shared" si="202"/>
        <v>0</v>
      </c>
      <c r="AJ94" s="36" t="e">
        <f t="shared" si="203"/>
        <v>#DIV/0!</v>
      </c>
      <c r="AK94" s="31" t="e">
        <f t="shared" si="204"/>
        <v>#DIV/0!</v>
      </c>
      <c r="AL94" s="31" t="e">
        <f t="shared" si="169"/>
        <v>#DIV/0!</v>
      </c>
      <c r="AM94" s="42"/>
      <c r="AN94" s="42">
        <f t="shared" si="170"/>
        <v>0</v>
      </c>
      <c r="AP94" s="41" t="s">
        <v>35</v>
      </c>
      <c r="AQ94" s="34"/>
      <c r="AR94" s="34"/>
      <c r="AS94" s="34">
        <f t="shared" si="205"/>
        <v>0</v>
      </c>
      <c r="AT94" s="36" t="e">
        <f t="shared" si="206"/>
        <v>#DIV/0!</v>
      </c>
      <c r="AU94" s="31" t="e">
        <f t="shared" si="207"/>
        <v>#DIV/0!</v>
      </c>
      <c r="AV94" s="31" t="e">
        <f t="shared" si="171"/>
        <v>#DIV/0!</v>
      </c>
      <c r="AW94" s="42"/>
      <c r="AX94" s="42">
        <f t="shared" si="172"/>
        <v>0</v>
      </c>
      <c r="AZ94" s="41" t="s">
        <v>35</v>
      </c>
      <c r="BA94" s="34"/>
      <c r="BB94" s="34"/>
      <c r="BC94" s="34">
        <f t="shared" si="208"/>
        <v>0</v>
      </c>
      <c r="BD94" s="36" t="e">
        <f t="shared" si="209"/>
        <v>#DIV/0!</v>
      </c>
      <c r="BE94" s="31" t="e">
        <f t="shared" si="210"/>
        <v>#DIV/0!</v>
      </c>
      <c r="BF94" s="31" t="e">
        <f t="shared" si="173"/>
        <v>#DIV/0!</v>
      </c>
      <c r="BG94" s="42"/>
      <c r="BH94" s="42">
        <f t="shared" si="174"/>
        <v>0</v>
      </c>
      <c r="BI94" s="69"/>
      <c r="BJ94" s="41" t="s">
        <v>35</v>
      </c>
      <c r="BK94" s="34"/>
      <c r="BL94" s="34"/>
      <c r="BM94" s="34">
        <f t="shared" si="211"/>
        <v>0</v>
      </c>
      <c r="BN94" s="36" t="e">
        <f t="shared" si="212"/>
        <v>#DIV/0!</v>
      </c>
      <c r="BO94" s="31" t="e">
        <f t="shared" si="213"/>
        <v>#DIV/0!</v>
      </c>
      <c r="BP94" s="31" t="e">
        <f t="shared" si="175"/>
        <v>#DIV/0!</v>
      </c>
      <c r="BQ94" s="42"/>
      <c r="BR94" s="42">
        <f t="shared" si="176"/>
        <v>0</v>
      </c>
      <c r="BT94" s="41" t="s">
        <v>35</v>
      </c>
      <c r="BU94" s="34"/>
      <c r="BV94" s="34"/>
      <c r="BW94" s="34">
        <f t="shared" si="214"/>
        <v>0</v>
      </c>
      <c r="BX94" s="36" t="e">
        <f t="shared" si="215"/>
        <v>#DIV/0!</v>
      </c>
      <c r="BY94" s="31" t="e">
        <f t="shared" si="216"/>
        <v>#DIV/0!</v>
      </c>
      <c r="BZ94" s="31" t="e">
        <f t="shared" si="177"/>
        <v>#DIV/0!</v>
      </c>
      <c r="CA94" s="42"/>
      <c r="CB94" s="42">
        <f t="shared" si="178"/>
        <v>0</v>
      </c>
      <c r="CD94" s="41" t="s">
        <v>35</v>
      </c>
      <c r="CE94" s="34"/>
      <c r="CF94" s="34"/>
      <c r="CG94" s="34">
        <f t="shared" si="217"/>
        <v>0</v>
      </c>
      <c r="CH94" s="36" t="e">
        <f t="shared" si="218"/>
        <v>#DIV/0!</v>
      </c>
      <c r="CI94" s="31" t="e">
        <f t="shared" si="219"/>
        <v>#DIV/0!</v>
      </c>
      <c r="CJ94" s="31" t="e">
        <f t="shared" si="179"/>
        <v>#DIV/0!</v>
      </c>
      <c r="CK94" s="42"/>
      <c r="CL94" s="42">
        <f t="shared" si="180"/>
        <v>0</v>
      </c>
      <c r="CN94" s="41" t="s">
        <v>35</v>
      </c>
      <c r="CO94" s="34"/>
      <c r="CP94" s="34"/>
      <c r="CQ94" s="34">
        <f t="shared" si="220"/>
        <v>0</v>
      </c>
      <c r="CR94" s="36" t="e">
        <f t="shared" si="221"/>
        <v>#DIV/0!</v>
      </c>
      <c r="CS94" s="31" t="e">
        <f t="shared" si="222"/>
        <v>#DIV/0!</v>
      </c>
      <c r="CT94" s="31" t="e">
        <f t="shared" si="181"/>
        <v>#DIV/0!</v>
      </c>
      <c r="CU94" s="42"/>
      <c r="CV94" s="42">
        <f t="shared" si="182"/>
        <v>0</v>
      </c>
      <c r="CX94" s="41" t="s">
        <v>35</v>
      </c>
      <c r="CY94" s="34"/>
      <c r="CZ94" s="34"/>
      <c r="DA94" s="34">
        <f t="shared" si="223"/>
        <v>0</v>
      </c>
      <c r="DB94" s="36" t="e">
        <f t="shared" si="224"/>
        <v>#DIV/0!</v>
      </c>
      <c r="DC94" s="31" t="e">
        <f t="shared" si="225"/>
        <v>#DIV/0!</v>
      </c>
      <c r="DD94" s="31" t="e">
        <f t="shared" si="183"/>
        <v>#DIV/0!</v>
      </c>
      <c r="DE94" s="42"/>
      <c r="DF94" s="42">
        <f t="shared" si="184"/>
        <v>0</v>
      </c>
      <c r="DH94" s="41" t="s">
        <v>35</v>
      </c>
      <c r="DI94" s="34"/>
      <c r="DJ94" s="34"/>
      <c r="DK94" s="34">
        <f t="shared" si="226"/>
        <v>0</v>
      </c>
      <c r="DL94" s="36" t="e">
        <f t="shared" si="227"/>
        <v>#DIV/0!</v>
      </c>
      <c r="DM94" s="31" t="e">
        <f t="shared" si="228"/>
        <v>#DIV/0!</v>
      </c>
      <c r="DN94" s="31" t="e">
        <f t="shared" si="185"/>
        <v>#DIV/0!</v>
      </c>
      <c r="DO94" s="42"/>
      <c r="DP94" s="42">
        <f t="shared" si="186"/>
        <v>0</v>
      </c>
      <c r="DR94" s="41" t="s">
        <v>35</v>
      </c>
      <c r="DS94" s="34"/>
      <c r="DT94" s="34"/>
      <c r="DU94" s="34">
        <f t="shared" si="229"/>
        <v>0</v>
      </c>
      <c r="DV94" s="36" t="e">
        <f t="shared" si="230"/>
        <v>#DIV/0!</v>
      </c>
      <c r="DW94" s="31" t="e">
        <f t="shared" si="231"/>
        <v>#DIV/0!</v>
      </c>
      <c r="DX94" s="31" t="e">
        <f t="shared" si="187"/>
        <v>#DIV/0!</v>
      </c>
      <c r="DY94" s="42"/>
      <c r="DZ94" s="42">
        <f t="shared" si="188"/>
        <v>0</v>
      </c>
      <c r="EB94" s="41" t="s">
        <v>35</v>
      </c>
      <c r="EC94" s="34"/>
      <c r="ED94" s="34"/>
      <c r="EE94" s="34">
        <f t="shared" si="232"/>
        <v>0</v>
      </c>
      <c r="EF94" s="36" t="e">
        <f t="shared" si="233"/>
        <v>#DIV/0!</v>
      </c>
      <c r="EG94" s="31" t="e">
        <f t="shared" si="234"/>
        <v>#DIV/0!</v>
      </c>
      <c r="EH94" s="31" t="e">
        <f t="shared" si="189"/>
        <v>#DIV/0!</v>
      </c>
      <c r="EI94" s="42"/>
      <c r="EJ94" s="42">
        <f t="shared" si="190"/>
        <v>0</v>
      </c>
      <c r="EL94" s="41" t="s">
        <v>35</v>
      </c>
      <c r="EM94" s="34"/>
      <c r="EN94" s="34"/>
      <c r="EO94" s="34">
        <f t="shared" si="235"/>
        <v>0</v>
      </c>
      <c r="EP94" s="36" t="e">
        <f t="shared" si="236"/>
        <v>#DIV/0!</v>
      </c>
      <c r="EQ94" s="31" t="e">
        <f t="shared" si="237"/>
        <v>#DIV/0!</v>
      </c>
      <c r="ER94" s="31" t="e">
        <f t="shared" si="191"/>
        <v>#DIV/0!</v>
      </c>
      <c r="ES94" s="42"/>
      <c r="ET94" s="42">
        <f t="shared" si="192"/>
        <v>0</v>
      </c>
    </row>
    <row r="95" spans="2:150" x14ac:dyDescent="0.25">
      <c r="B95" s="43" t="s">
        <v>36</v>
      </c>
      <c r="C95" s="34"/>
      <c r="D95" s="34"/>
      <c r="E95" s="34">
        <f t="shared" si="193"/>
        <v>0</v>
      </c>
      <c r="F95" s="36" t="e">
        <f t="shared" si="194"/>
        <v>#DIV/0!</v>
      </c>
      <c r="G95" s="31" t="e">
        <f t="shared" si="195"/>
        <v>#DIV/0!</v>
      </c>
      <c r="H95" s="31" t="e">
        <f t="shared" si="163"/>
        <v>#DIV/0!</v>
      </c>
      <c r="I95" s="42"/>
      <c r="J95" s="42">
        <f t="shared" si="164"/>
        <v>0</v>
      </c>
      <c r="L95" s="43" t="s">
        <v>36</v>
      </c>
      <c r="M95" s="34"/>
      <c r="N95" s="34"/>
      <c r="O95" s="34">
        <f t="shared" si="196"/>
        <v>0</v>
      </c>
      <c r="P95" s="36" t="e">
        <f t="shared" si="197"/>
        <v>#DIV/0!</v>
      </c>
      <c r="Q95" s="31" t="e">
        <f t="shared" si="198"/>
        <v>#DIV/0!</v>
      </c>
      <c r="R95" s="31" t="e">
        <f t="shared" si="165"/>
        <v>#DIV/0!</v>
      </c>
      <c r="S95" s="42"/>
      <c r="T95" s="42">
        <f t="shared" si="166"/>
        <v>0</v>
      </c>
      <c r="V95" s="43" t="s">
        <v>36</v>
      </c>
      <c r="W95" s="34"/>
      <c r="X95" s="34"/>
      <c r="Y95" s="34">
        <f t="shared" si="199"/>
        <v>0</v>
      </c>
      <c r="Z95" s="36" t="e">
        <f t="shared" si="200"/>
        <v>#DIV/0!</v>
      </c>
      <c r="AA95" s="31" t="e">
        <f t="shared" si="201"/>
        <v>#DIV/0!</v>
      </c>
      <c r="AB95" s="31" t="e">
        <f t="shared" si="167"/>
        <v>#DIV/0!</v>
      </c>
      <c r="AC95" s="42"/>
      <c r="AD95" s="42">
        <f t="shared" si="168"/>
        <v>0</v>
      </c>
      <c r="AF95" s="43" t="s">
        <v>36</v>
      </c>
      <c r="AG95" s="34"/>
      <c r="AH95" s="34"/>
      <c r="AI95" s="34">
        <f t="shared" si="202"/>
        <v>0</v>
      </c>
      <c r="AJ95" s="36" t="e">
        <f t="shared" si="203"/>
        <v>#DIV/0!</v>
      </c>
      <c r="AK95" s="31" t="e">
        <f t="shared" si="204"/>
        <v>#DIV/0!</v>
      </c>
      <c r="AL95" s="31" t="e">
        <f t="shared" si="169"/>
        <v>#DIV/0!</v>
      </c>
      <c r="AM95" s="42"/>
      <c r="AN95" s="42">
        <f t="shared" si="170"/>
        <v>0</v>
      </c>
      <c r="AP95" s="43" t="s">
        <v>36</v>
      </c>
      <c r="AQ95" s="34"/>
      <c r="AR95" s="34"/>
      <c r="AS95" s="34">
        <f t="shared" si="205"/>
        <v>0</v>
      </c>
      <c r="AT95" s="36" t="e">
        <f t="shared" si="206"/>
        <v>#DIV/0!</v>
      </c>
      <c r="AU95" s="31" t="e">
        <f t="shared" si="207"/>
        <v>#DIV/0!</v>
      </c>
      <c r="AV95" s="31" t="e">
        <f t="shared" si="171"/>
        <v>#DIV/0!</v>
      </c>
      <c r="AW95" s="42"/>
      <c r="AX95" s="42">
        <f t="shared" si="172"/>
        <v>0</v>
      </c>
      <c r="AZ95" s="43" t="s">
        <v>36</v>
      </c>
      <c r="BA95" s="34"/>
      <c r="BB95" s="34"/>
      <c r="BC95" s="34">
        <f t="shared" si="208"/>
        <v>0</v>
      </c>
      <c r="BD95" s="36" t="e">
        <f t="shared" si="209"/>
        <v>#DIV/0!</v>
      </c>
      <c r="BE95" s="31" t="e">
        <f t="shared" si="210"/>
        <v>#DIV/0!</v>
      </c>
      <c r="BF95" s="31" t="e">
        <f t="shared" si="173"/>
        <v>#DIV/0!</v>
      </c>
      <c r="BG95" s="42"/>
      <c r="BH95" s="42">
        <f t="shared" si="174"/>
        <v>0</v>
      </c>
      <c r="BI95" s="69"/>
      <c r="BJ95" s="43" t="s">
        <v>36</v>
      </c>
      <c r="BK95" s="34"/>
      <c r="BL95" s="34"/>
      <c r="BM95" s="34">
        <f t="shared" si="211"/>
        <v>0</v>
      </c>
      <c r="BN95" s="36" t="e">
        <f t="shared" si="212"/>
        <v>#DIV/0!</v>
      </c>
      <c r="BO95" s="31" t="e">
        <f t="shared" si="213"/>
        <v>#DIV/0!</v>
      </c>
      <c r="BP95" s="31" t="e">
        <f t="shared" si="175"/>
        <v>#DIV/0!</v>
      </c>
      <c r="BQ95" s="42"/>
      <c r="BR95" s="42">
        <f t="shared" si="176"/>
        <v>0</v>
      </c>
      <c r="BT95" s="43" t="s">
        <v>36</v>
      </c>
      <c r="BU95" s="34"/>
      <c r="BV95" s="34"/>
      <c r="BW95" s="34">
        <f t="shared" si="214"/>
        <v>0</v>
      </c>
      <c r="BX95" s="36" t="e">
        <f t="shared" si="215"/>
        <v>#DIV/0!</v>
      </c>
      <c r="BY95" s="31" t="e">
        <f t="shared" si="216"/>
        <v>#DIV/0!</v>
      </c>
      <c r="BZ95" s="31" t="e">
        <f t="shared" si="177"/>
        <v>#DIV/0!</v>
      </c>
      <c r="CA95" s="42"/>
      <c r="CB95" s="42">
        <f t="shared" si="178"/>
        <v>0</v>
      </c>
      <c r="CD95" s="43" t="s">
        <v>36</v>
      </c>
      <c r="CE95" s="34"/>
      <c r="CF95" s="34"/>
      <c r="CG95" s="34">
        <f t="shared" si="217"/>
        <v>0</v>
      </c>
      <c r="CH95" s="36" t="e">
        <f t="shared" si="218"/>
        <v>#DIV/0!</v>
      </c>
      <c r="CI95" s="31" t="e">
        <f t="shared" si="219"/>
        <v>#DIV/0!</v>
      </c>
      <c r="CJ95" s="31" t="e">
        <f t="shared" si="179"/>
        <v>#DIV/0!</v>
      </c>
      <c r="CK95" s="42"/>
      <c r="CL95" s="42">
        <f t="shared" si="180"/>
        <v>0</v>
      </c>
      <c r="CN95" s="43" t="s">
        <v>36</v>
      </c>
      <c r="CO95" s="34"/>
      <c r="CP95" s="34"/>
      <c r="CQ95" s="34">
        <f t="shared" si="220"/>
        <v>0</v>
      </c>
      <c r="CR95" s="36" t="e">
        <f t="shared" si="221"/>
        <v>#DIV/0!</v>
      </c>
      <c r="CS95" s="31" t="e">
        <f t="shared" si="222"/>
        <v>#DIV/0!</v>
      </c>
      <c r="CT95" s="31" t="e">
        <f t="shared" si="181"/>
        <v>#DIV/0!</v>
      </c>
      <c r="CU95" s="42"/>
      <c r="CV95" s="42">
        <f t="shared" si="182"/>
        <v>0</v>
      </c>
      <c r="CX95" s="43" t="s">
        <v>36</v>
      </c>
      <c r="CY95" s="34"/>
      <c r="CZ95" s="34"/>
      <c r="DA95" s="34">
        <f t="shared" si="223"/>
        <v>0</v>
      </c>
      <c r="DB95" s="36" t="e">
        <f t="shared" si="224"/>
        <v>#DIV/0!</v>
      </c>
      <c r="DC95" s="31" t="e">
        <f t="shared" si="225"/>
        <v>#DIV/0!</v>
      </c>
      <c r="DD95" s="31" t="e">
        <f t="shared" si="183"/>
        <v>#DIV/0!</v>
      </c>
      <c r="DE95" s="42"/>
      <c r="DF95" s="42">
        <f t="shared" si="184"/>
        <v>0</v>
      </c>
      <c r="DH95" s="43" t="s">
        <v>36</v>
      </c>
      <c r="DI95" s="34"/>
      <c r="DJ95" s="34"/>
      <c r="DK95" s="34">
        <f t="shared" si="226"/>
        <v>0</v>
      </c>
      <c r="DL95" s="36" t="e">
        <f t="shared" si="227"/>
        <v>#DIV/0!</v>
      </c>
      <c r="DM95" s="31" t="e">
        <f t="shared" si="228"/>
        <v>#DIV/0!</v>
      </c>
      <c r="DN95" s="31" t="e">
        <f t="shared" si="185"/>
        <v>#DIV/0!</v>
      </c>
      <c r="DO95" s="42"/>
      <c r="DP95" s="42">
        <f t="shared" si="186"/>
        <v>0</v>
      </c>
      <c r="DR95" s="43" t="s">
        <v>36</v>
      </c>
      <c r="DS95" s="34"/>
      <c r="DT95" s="34"/>
      <c r="DU95" s="34">
        <f t="shared" si="229"/>
        <v>0</v>
      </c>
      <c r="DV95" s="36" t="e">
        <f t="shared" si="230"/>
        <v>#DIV/0!</v>
      </c>
      <c r="DW95" s="31" t="e">
        <f t="shared" si="231"/>
        <v>#DIV/0!</v>
      </c>
      <c r="DX95" s="31" t="e">
        <f t="shared" si="187"/>
        <v>#DIV/0!</v>
      </c>
      <c r="DY95" s="42"/>
      <c r="DZ95" s="42">
        <f t="shared" si="188"/>
        <v>0</v>
      </c>
      <c r="EB95" s="43" t="s">
        <v>36</v>
      </c>
      <c r="EC95" s="34"/>
      <c r="ED95" s="34"/>
      <c r="EE95" s="34">
        <f t="shared" si="232"/>
        <v>0</v>
      </c>
      <c r="EF95" s="36" t="e">
        <f t="shared" si="233"/>
        <v>#DIV/0!</v>
      </c>
      <c r="EG95" s="31" t="e">
        <f t="shared" si="234"/>
        <v>#DIV/0!</v>
      </c>
      <c r="EH95" s="31" t="e">
        <f t="shared" si="189"/>
        <v>#DIV/0!</v>
      </c>
      <c r="EI95" s="42"/>
      <c r="EJ95" s="42">
        <f t="shared" si="190"/>
        <v>0</v>
      </c>
      <c r="EL95" s="43" t="s">
        <v>36</v>
      </c>
      <c r="EM95" s="34"/>
      <c r="EN95" s="34"/>
      <c r="EO95" s="34">
        <f t="shared" si="235"/>
        <v>0</v>
      </c>
      <c r="EP95" s="36" t="e">
        <f t="shared" si="236"/>
        <v>#DIV/0!</v>
      </c>
      <c r="EQ95" s="31" t="e">
        <f t="shared" si="237"/>
        <v>#DIV/0!</v>
      </c>
      <c r="ER95" s="31" t="e">
        <f t="shared" si="191"/>
        <v>#DIV/0!</v>
      </c>
      <c r="ES95" s="42"/>
      <c r="ET95" s="42">
        <f t="shared" si="192"/>
        <v>0</v>
      </c>
    </row>
    <row r="96" spans="2:150" x14ac:dyDescent="0.25">
      <c r="B96" s="43" t="s">
        <v>37</v>
      </c>
      <c r="C96" s="34"/>
      <c r="D96" s="34"/>
      <c r="E96" s="34">
        <f t="shared" si="193"/>
        <v>0</v>
      </c>
      <c r="F96" s="36" t="e">
        <f t="shared" si="194"/>
        <v>#DIV/0!</v>
      </c>
      <c r="G96" s="31" t="e">
        <f t="shared" si="195"/>
        <v>#DIV/0!</v>
      </c>
      <c r="H96" s="31" t="e">
        <f t="shared" si="163"/>
        <v>#DIV/0!</v>
      </c>
      <c r="I96" s="42"/>
      <c r="J96" s="42">
        <f t="shared" si="164"/>
        <v>0</v>
      </c>
      <c r="L96" s="43" t="s">
        <v>37</v>
      </c>
      <c r="M96" s="34"/>
      <c r="N96" s="34"/>
      <c r="O96" s="34">
        <f t="shared" si="196"/>
        <v>0</v>
      </c>
      <c r="P96" s="36" t="e">
        <f t="shared" si="197"/>
        <v>#DIV/0!</v>
      </c>
      <c r="Q96" s="31" t="e">
        <f t="shared" si="198"/>
        <v>#DIV/0!</v>
      </c>
      <c r="R96" s="31" t="e">
        <f t="shared" si="165"/>
        <v>#DIV/0!</v>
      </c>
      <c r="S96" s="42"/>
      <c r="T96" s="42">
        <f t="shared" si="166"/>
        <v>0</v>
      </c>
      <c r="V96" s="43" t="s">
        <v>37</v>
      </c>
      <c r="W96" s="34"/>
      <c r="X96" s="34"/>
      <c r="Y96" s="34">
        <f t="shared" si="199"/>
        <v>0</v>
      </c>
      <c r="Z96" s="36" t="e">
        <f t="shared" si="200"/>
        <v>#DIV/0!</v>
      </c>
      <c r="AA96" s="31" t="e">
        <f t="shared" si="201"/>
        <v>#DIV/0!</v>
      </c>
      <c r="AB96" s="31" t="e">
        <f t="shared" si="167"/>
        <v>#DIV/0!</v>
      </c>
      <c r="AC96" s="42"/>
      <c r="AD96" s="42">
        <f t="shared" si="168"/>
        <v>0</v>
      </c>
      <c r="AF96" s="43" t="s">
        <v>37</v>
      </c>
      <c r="AG96" s="34"/>
      <c r="AH96" s="34"/>
      <c r="AI96" s="34">
        <f t="shared" si="202"/>
        <v>0</v>
      </c>
      <c r="AJ96" s="36" t="e">
        <f t="shared" si="203"/>
        <v>#DIV/0!</v>
      </c>
      <c r="AK96" s="31" t="e">
        <f t="shared" si="204"/>
        <v>#DIV/0!</v>
      </c>
      <c r="AL96" s="31" t="e">
        <f t="shared" si="169"/>
        <v>#DIV/0!</v>
      </c>
      <c r="AM96" s="42"/>
      <c r="AN96" s="42">
        <f t="shared" si="170"/>
        <v>0</v>
      </c>
      <c r="AP96" s="43" t="s">
        <v>37</v>
      </c>
      <c r="AQ96" s="34"/>
      <c r="AR96" s="34"/>
      <c r="AS96" s="34">
        <f t="shared" si="205"/>
        <v>0</v>
      </c>
      <c r="AT96" s="36" t="e">
        <f t="shared" si="206"/>
        <v>#DIV/0!</v>
      </c>
      <c r="AU96" s="31" t="e">
        <f t="shared" si="207"/>
        <v>#DIV/0!</v>
      </c>
      <c r="AV96" s="31" t="e">
        <f t="shared" si="171"/>
        <v>#DIV/0!</v>
      </c>
      <c r="AW96" s="42"/>
      <c r="AX96" s="42">
        <f t="shared" si="172"/>
        <v>0</v>
      </c>
      <c r="AZ96" s="43" t="s">
        <v>37</v>
      </c>
      <c r="BA96" s="34"/>
      <c r="BB96" s="34"/>
      <c r="BC96" s="34">
        <f t="shared" si="208"/>
        <v>0</v>
      </c>
      <c r="BD96" s="36" t="e">
        <f t="shared" si="209"/>
        <v>#DIV/0!</v>
      </c>
      <c r="BE96" s="31" t="e">
        <f t="shared" si="210"/>
        <v>#DIV/0!</v>
      </c>
      <c r="BF96" s="31" t="e">
        <f t="shared" si="173"/>
        <v>#DIV/0!</v>
      </c>
      <c r="BG96" s="42"/>
      <c r="BH96" s="42">
        <f t="shared" si="174"/>
        <v>0</v>
      </c>
      <c r="BI96" s="69"/>
      <c r="BJ96" s="43" t="s">
        <v>37</v>
      </c>
      <c r="BK96" s="34"/>
      <c r="BL96" s="34"/>
      <c r="BM96" s="34">
        <f t="shared" si="211"/>
        <v>0</v>
      </c>
      <c r="BN96" s="36" t="e">
        <f t="shared" si="212"/>
        <v>#DIV/0!</v>
      </c>
      <c r="BO96" s="31" t="e">
        <f t="shared" si="213"/>
        <v>#DIV/0!</v>
      </c>
      <c r="BP96" s="31" t="e">
        <f t="shared" si="175"/>
        <v>#DIV/0!</v>
      </c>
      <c r="BQ96" s="42"/>
      <c r="BR96" s="42">
        <f t="shared" si="176"/>
        <v>0</v>
      </c>
      <c r="BT96" s="43" t="s">
        <v>37</v>
      </c>
      <c r="BU96" s="34"/>
      <c r="BV96" s="34"/>
      <c r="BW96" s="34">
        <f t="shared" si="214"/>
        <v>0</v>
      </c>
      <c r="BX96" s="36" t="e">
        <f t="shared" si="215"/>
        <v>#DIV/0!</v>
      </c>
      <c r="BY96" s="31" t="e">
        <f t="shared" si="216"/>
        <v>#DIV/0!</v>
      </c>
      <c r="BZ96" s="31" t="e">
        <f t="shared" si="177"/>
        <v>#DIV/0!</v>
      </c>
      <c r="CA96" s="42"/>
      <c r="CB96" s="42">
        <f t="shared" si="178"/>
        <v>0</v>
      </c>
      <c r="CD96" s="43" t="s">
        <v>37</v>
      </c>
      <c r="CE96" s="34"/>
      <c r="CF96" s="34"/>
      <c r="CG96" s="34">
        <f t="shared" si="217"/>
        <v>0</v>
      </c>
      <c r="CH96" s="36" t="e">
        <f t="shared" si="218"/>
        <v>#DIV/0!</v>
      </c>
      <c r="CI96" s="31" t="e">
        <f t="shared" si="219"/>
        <v>#DIV/0!</v>
      </c>
      <c r="CJ96" s="31" t="e">
        <f t="shared" si="179"/>
        <v>#DIV/0!</v>
      </c>
      <c r="CK96" s="42"/>
      <c r="CL96" s="42">
        <f t="shared" si="180"/>
        <v>0</v>
      </c>
      <c r="CN96" s="43" t="s">
        <v>37</v>
      </c>
      <c r="CO96" s="34"/>
      <c r="CP96" s="34"/>
      <c r="CQ96" s="34">
        <f t="shared" si="220"/>
        <v>0</v>
      </c>
      <c r="CR96" s="36" t="e">
        <f t="shared" si="221"/>
        <v>#DIV/0!</v>
      </c>
      <c r="CS96" s="31" t="e">
        <f t="shared" si="222"/>
        <v>#DIV/0!</v>
      </c>
      <c r="CT96" s="31" t="e">
        <f t="shared" si="181"/>
        <v>#DIV/0!</v>
      </c>
      <c r="CU96" s="42"/>
      <c r="CV96" s="42">
        <f t="shared" si="182"/>
        <v>0</v>
      </c>
      <c r="CX96" s="43" t="s">
        <v>37</v>
      </c>
      <c r="CY96" s="34"/>
      <c r="CZ96" s="34"/>
      <c r="DA96" s="34">
        <f t="shared" si="223"/>
        <v>0</v>
      </c>
      <c r="DB96" s="36" t="e">
        <f t="shared" si="224"/>
        <v>#DIV/0!</v>
      </c>
      <c r="DC96" s="31" t="e">
        <f t="shared" si="225"/>
        <v>#DIV/0!</v>
      </c>
      <c r="DD96" s="31" t="e">
        <f t="shared" si="183"/>
        <v>#DIV/0!</v>
      </c>
      <c r="DE96" s="42"/>
      <c r="DF96" s="42">
        <f t="shared" si="184"/>
        <v>0</v>
      </c>
      <c r="DH96" s="43" t="s">
        <v>37</v>
      </c>
      <c r="DI96" s="34"/>
      <c r="DJ96" s="34"/>
      <c r="DK96" s="34">
        <f t="shared" si="226"/>
        <v>0</v>
      </c>
      <c r="DL96" s="36" t="e">
        <f t="shared" si="227"/>
        <v>#DIV/0!</v>
      </c>
      <c r="DM96" s="31" t="e">
        <f t="shared" si="228"/>
        <v>#DIV/0!</v>
      </c>
      <c r="DN96" s="31" t="e">
        <f t="shared" si="185"/>
        <v>#DIV/0!</v>
      </c>
      <c r="DO96" s="42"/>
      <c r="DP96" s="42">
        <f t="shared" si="186"/>
        <v>0</v>
      </c>
      <c r="DR96" s="43" t="s">
        <v>37</v>
      </c>
      <c r="DS96" s="34"/>
      <c r="DT96" s="34"/>
      <c r="DU96" s="34">
        <f t="shared" si="229"/>
        <v>0</v>
      </c>
      <c r="DV96" s="36" t="e">
        <f t="shared" si="230"/>
        <v>#DIV/0!</v>
      </c>
      <c r="DW96" s="31" t="e">
        <f t="shared" si="231"/>
        <v>#DIV/0!</v>
      </c>
      <c r="DX96" s="31" t="e">
        <f t="shared" si="187"/>
        <v>#DIV/0!</v>
      </c>
      <c r="DY96" s="42"/>
      <c r="DZ96" s="42">
        <f t="shared" si="188"/>
        <v>0</v>
      </c>
      <c r="EB96" s="43" t="s">
        <v>37</v>
      </c>
      <c r="EC96" s="34"/>
      <c r="ED96" s="34"/>
      <c r="EE96" s="34">
        <f t="shared" si="232"/>
        <v>0</v>
      </c>
      <c r="EF96" s="36" t="e">
        <f t="shared" si="233"/>
        <v>#DIV/0!</v>
      </c>
      <c r="EG96" s="31" t="e">
        <f t="shared" si="234"/>
        <v>#DIV/0!</v>
      </c>
      <c r="EH96" s="31" t="e">
        <f t="shared" si="189"/>
        <v>#DIV/0!</v>
      </c>
      <c r="EI96" s="42"/>
      <c r="EJ96" s="42">
        <f t="shared" si="190"/>
        <v>0</v>
      </c>
      <c r="EL96" s="43" t="s">
        <v>37</v>
      </c>
      <c r="EM96" s="34"/>
      <c r="EN96" s="34"/>
      <c r="EO96" s="34">
        <f t="shared" si="235"/>
        <v>0</v>
      </c>
      <c r="EP96" s="36" t="e">
        <f t="shared" si="236"/>
        <v>#DIV/0!</v>
      </c>
      <c r="EQ96" s="31" t="e">
        <f t="shared" si="237"/>
        <v>#DIV/0!</v>
      </c>
      <c r="ER96" s="31" t="e">
        <f t="shared" si="191"/>
        <v>#DIV/0!</v>
      </c>
      <c r="ES96" s="42"/>
      <c r="ET96" s="42">
        <f t="shared" si="192"/>
        <v>0</v>
      </c>
    </row>
    <row r="97" spans="2:150" x14ac:dyDescent="0.25">
      <c r="B97" s="43" t="s">
        <v>38</v>
      </c>
      <c r="C97" s="34"/>
      <c r="D97" s="34"/>
      <c r="E97" s="34">
        <f t="shared" si="193"/>
        <v>0</v>
      </c>
      <c r="F97" s="36" t="e">
        <f t="shared" si="194"/>
        <v>#DIV/0!</v>
      </c>
      <c r="G97" s="31" t="e">
        <f t="shared" si="195"/>
        <v>#DIV/0!</v>
      </c>
      <c r="H97" s="31" t="e">
        <f t="shared" si="163"/>
        <v>#DIV/0!</v>
      </c>
      <c r="I97" s="42"/>
      <c r="J97" s="42">
        <f t="shared" si="164"/>
        <v>0</v>
      </c>
      <c r="L97" s="43" t="s">
        <v>38</v>
      </c>
      <c r="M97" s="34"/>
      <c r="N97" s="34"/>
      <c r="O97" s="34">
        <f t="shared" si="196"/>
        <v>0</v>
      </c>
      <c r="P97" s="36" t="e">
        <f t="shared" si="197"/>
        <v>#DIV/0!</v>
      </c>
      <c r="Q97" s="31" t="e">
        <f t="shared" si="198"/>
        <v>#DIV/0!</v>
      </c>
      <c r="R97" s="31" t="e">
        <f t="shared" si="165"/>
        <v>#DIV/0!</v>
      </c>
      <c r="S97" s="42"/>
      <c r="T97" s="42">
        <f t="shared" si="166"/>
        <v>0</v>
      </c>
      <c r="V97" s="43" t="s">
        <v>38</v>
      </c>
      <c r="W97" s="34"/>
      <c r="X97" s="34"/>
      <c r="Y97" s="34">
        <f t="shared" si="199"/>
        <v>0</v>
      </c>
      <c r="Z97" s="36" t="e">
        <f t="shared" si="200"/>
        <v>#DIV/0!</v>
      </c>
      <c r="AA97" s="31" t="e">
        <f t="shared" si="201"/>
        <v>#DIV/0!</v>
      </c>
      <c r="AB97" s="31" t="e">
        <f t="shared" si="167"/>
        <v>#DIV/0!</v>
      </c>
      <c r="AC97" s="42"/>
      <c r="AD97" s="42">
        <f t="shared" si="168"/>
        <v>0</v>
      </c>
      <c r="AF97" s="43" t="s">
        <v>38</v>
      </c>
      <c r="AG97" s="34"/>
      <c r="AH97" s="34"/>
      <c r="AI97" s="34">
        <f t="shared" si="202"/>
        <v>0</v>
      </c>
      <c r="AJ97" s="36" t="e">
        <f t="shared" si="203"/>
        <v>#DIV/0!</v>
      </c>
      <c r="AK97" s="31" t="e">
        <f t="shared" si="204"/>
        <v>#DIV/0!</v>
      </c>
      <c r="AL97" s="31" t="e">
        <f t="shared" si="169"/>
        <v>#DIV/0!</v>
      </c>
      <c r="AM97" s="42"/>
      <c r="AN97" s="42">
        <f t="shared" si="170"/>
        <v>0</v>
      </c>
      <c r="AP97" s="43" t="s">
        <v>38</v>
      </c>
      <c r="AQ97" s="34"/>
      <c r="AR97" s="34"/>
      <c r="AS97" s="34">
        <f t="shared" si="205"/>
        <v>0</v>
      </c>
      <c r="AT97" s="36" t="e">
        <f t="shared" si="206"/>
        <v>#DIV/0!</v>
      </c>
      <c r="AU97" s="31" t="e">
        <f t="shared" si="207"/>
        <v>#DIV/0!</v>
      </c>
      <c r="AV97" s="31" t="e">
        <f t="shared" si="171"/>
        <v>#DIV/0!</v>
      </c>
      <c r="AW97" s="42"/>
      <c r="AX97" s="42">
        <f t="shared" si="172"/>
        <v>0</v>
      </c>
      <c r="AZ97" s="43" t="s">
        <v>38</v>
      </c>
      <c r="BA97" s="34"/>
      <c r="BB97" s="34"/>
      <c r="BC97" s="34">
        <f t="shared" si="208"/>
        <v>0</v>
      </c>
      <c r="BD97" s="36" t="e">
        <f t="shared" si="209"/>
        <v>#DIV/0!</v>
      </c>
      <c r="BE97" s="31" t="e">
        <f t="shared" si="210"/>
        <v>#DIV/0!</v>
      </c>
      <c r="BF97" s="31" t="e">
        <f t="shared" si="173"/>
        <v>#DIV/0!</v>
      </c>
      <c r="BG97" s="42"/>
      <c r="BH97" s="42">
        <f t="shared" si="174"/>
        <v>0</v>
      </c>
      <c r="BI97" s="69"/>
      <c r="BJ97" s="43" t="s">
        <v>38</v>
      </c>
      <c r="BK97" s="34"/>
      <c r="BL97" s="34"/>
      <c r="BM97" s="34">
        <f t="shared" si="211"/>
        <v>0</v>
      </c>
      <c r="BN97" s="36" t="e">
        <f t="shared" si="212"/>
        <v>#DIV/0!</v>
      </c>
      <c r="BO97" s="31" t="e">
        <f t="shared" si="213"/>
        <v>#DIV/0!</v>
      </c>
      <c r="BP97" s="31" t="e">
        <f t="shared" si="175"/>
        <v>#DIV/0!</v>
      </c>
      <c r="BQ97" s="42"/>
      <c r="BR97" s="42">
        <f t="shared" si="176"/>
        <v>0</v>
      </c>
      <c r="BT97" s="43" t="s">
        <v>38</v>
      </c>
      <c r="BU97" s="34"/>
      <c r="BV97" s="34"/>
      <c r="BW97" s="34">
        <f t="shared" si="214"/>
        <v>0</v>
      </c>
      <c r="BX97" s="36" t="e">
        <f t="shared" si="215"/>
        <v>#DIV/0!</v>
      </c>
      <c r="BY97" s="31" t="e">
        <f t="shared" si="216"/>
        <v>#DIV/0!</v>
      </c>
      <c r="BZ97" s="31" t="e">
        <f t="shared" si="177"/>
        <v>#DIV/0!</v>
      </c>
      <c r="CA97" s="42"/>
      <c r="CB97" s="42">
        <f t="shared" si="178"/>
        <v>0</v>
      </c>
      <c r="CD97" s="43" t="s">
        <v>38</v>
      </c>
      <c r="CE97" s="34"/>
      <c r="CF97" s="34"/>
      <c r="CG97" s="34">
        <f t="shared" si="217"/>
        <v>0</v>
      </c>
      <c r="CH97" s="36" t="e">
        <f t="shared" si="218"/>
        <v>#DIV/0!</v>
      </c>
      <c r="CI97" s="31" t="e">
        <f t="shared" si="219"/>
        <v>#DIV/0!</v>
      </c>
      <c r="CJ97" s="31" t="e">
        <f t="shared" si="179"/>
        <v>#DIV/0!</v>
      </c>
      <c r="CK97" s="42"/>
      <c r="CL97" s="42">
        <f t="shared" si="180"/>
        <v>0</v>
      </c>
      <c r="CN97" s="43" t="s">
        <v>38</v>
      </c>
      <c r="CO97" s="34"/>
      <c r="CP97" s="34"/>
      <c r="CQ97" s="34">
        <f t="shared" si="220"/>
        <v>0</v>
      </c>
      <c r="CR97" s="36" t="e">
        <f t="shared" si="221"/>
        <v>#DIV/0!</v>
      </c>
      <c r="CS97" s="31" t="e">
        <f t="shared" si="222"/>
        <v>#DIV/0!</v>
      </c>
      <c r="CT97" s="31" t="e">
        <f t="shared" si="181"/>
        <v>#DIV/0!</v>
      </c>
      <c r="CU97" s="42"/>
      <c r="CV97" s="42">
        <f t="shared" si="182"/>
        <v>0</v>
      </c>
      <c r="CX97" s="43" t="s">
        <v>38</v>
      </c>
      <c r="CY97" s="34"/>
      <c r="CZ97" s="34"/>
      <c r="DA97" s="34">
        <f t="shared" si="223"/>
        <v>0</v>
      </c>
      <c r="DB97" s="36" t="e">
        <f t="shared" si="224"/>
        <v>#DIV/0!</v>
      </c>
      <c r="DC97" s="31" t="e">
        <f t="shared" si="225"/>
        <v>#DIV/0!</v>
      </c>
      <c r="DD97" s="31" t="e">
        <f t="shared" si="183"/>
        <v>#DIV/0!</v>
      </c>
      <c r="DE97" s="42"/>
      <c r="DF97" s="42">
        <f t="shared" si="184"/>
        <v>0</v>
      </c>
      <c r="DH97" s="43" t="s">
        <v>38</v>
      </c>
      <c r="DI97" s="34"/>
      <c r="DJ97" s="34"/>
      <c r="DK97" s="34">
        <f t="shared" si="226"/>
        <v>0</v>
      </c>
      <c r="DL97" s="36" t="e">
        <f t="shared" si="227"/>
        <v>#DIV/0!</v>
      </c>
      <c r="DM97" s="31" t="e">
        <f t="shared" si="228"/>
        <v>#DIV/0!</v>
      </c>
      <c r="DN97" s="31" t="e">
        <f t="shared" si="185"/>
        <v>#DIV/0!</v>
      </c>
      <c r="DO97" s="42"/>
      <c r="DP97" s="42">
        <f t="shared" si="186"/>
        <v>0</v>
      </c>
      <c r="DR97" s="43" t="s">
        <v>38</v>
      </c>
      <c r="DS97" s="34"/>
      <c r="DT97" s="34"/>
      <c r="DU97" s="34">
        <f t="shared" si="229"/>
        <v>0</v>
      </c>
      <c r="DV97" s="36" t="e">
        <f t="shared" si="230"/>
        <v>#DIV/0!</v>
      </c>
      <c r="DW97" s="31" t="e">
        <f t="shared" si="231"/>
        <v>#DIV/0!</v>
      </c>
      <c r="DX97" s="31" t="e">
        <f t="shared" si="187"/>
        <v>#DIV/0!</v>
      </c>
      <c r="DY97" s="42"/>
      <c r="DZ97" s="42">
        <f t="shared" si="188"/>
        <v>0</v>
      </c>
      <c r="EB97" s="43" t="s">
        <v>38</v>
      </c>
      <c r="EC97" s="34"/>
      <c r="ED97" s="34"/>
      <c r="EE97" s="34">
        <f t="shared" si="232"/>
        <v>0</v>
      </c>
      <c r="EF97" s="36" t="e">
        <f t="shared" si="233"/>
        <v>#DIV/0!</v>
      </c>
      <c r="EG97" s="31" t="e">
        <f t="shared" si="234"/>
        <v>#DIV/0!</v>
      </c>
      <c r="EH97" s="31" t="e">
        <f t="shared" si="189"/>
        <v>#DIV/0!</v>
      </c>
      <c r="EI97" s="42"/>
      <c r="EJ97" s="42">
        <f t="shared" si="190"/>
        <v>0</v>
      </c>
      <c r="EL97" s="43" t="s">
        <v>38</v>
      </c>
      <c r="EM97" s="34"/>
      <c r="EN97" s="34"/>
      <c r="EO97" s="34">
        <f t="shared" si="235"/>
        <v>0</v>
      </c>
      <c r="EP97" s="36" t="e">
        <f t="shared" si="236"/>
        <v>#DIV/0!</v>
      </c>
      <c r="EQ97" s="31" t="e">
        <f t="shared" si="237"/>
        <v>#DIV/0!</v>
      </c>
      <c r="ER97" s="31" t="e">
        <f t="shared" si="191"/>
        <v>#DIV/0!</v>
      </c>
      <c r="ES97" s="42"/>
      <c r="ET97" s="42">
        <f t="shared" si="192"/>
        <v>0</v>
      </c>
    </row>
    <row r="98" spans="2:150" x14ac:dyDescent="0.25">
      <c r="B98" s="43" t="s">
        <v>39</v>
      </c>
      <c r="C98" s="34"/>
      <c r="D98" s="34"/>
      <c r="E98" s="34">
        <f t="shared" si="193"/>
        <v>0</v>
      </c>
      <c r="F98" s="36" t="e">
        <f t="shared" si="194"/>
        <v>#DIV/0!</v>
      </c>
      <c r="G98" s="31" t="e">
        <f t="shared" si="195"/>
        <v>#DIV/0!</v>
      </c>
      <c r="H98" s="31" t="e">
        <f t="shared" si="163"/>
        <v>#DIV/0!</v>
      </c>
      <c r="I98" s="42"/>
      <c r="J98" s="42">
        <f t="shared" si="164"/>
        <v>0</v>
      </c>
      <c r="L98" s="43" t="s">
        <v>39</v>
      </c>
      <c r="M98" s="34"/>
      <c r="N98" s="34"/>
      <c r="O98" s="34">
        <f t="shared" si="196"/>
        <v>0</v>
      </c>
      <c r="P98" s="36" t="e">
        <f t="shared" si="197"/>
        <v>#DIV/0!</v>
      </c>
      <c r="Q98" s="31" t="e">
        <f t="shared" si="198"/>
        <v>#DIV/0!</v>
      </c>
      <c r="R98" s="31" t="e">
        <f t="shared" si="165"/>
        <v>#DIV/0!</v>
      </c>
      <c r="S98" s="42"/>
      <c r="T98" s="42">
        <f t="shared" si="166"/>
        <v>0</v>
      </c>
      <c r="V98" s="43" t="s">
        <v>39</v>
      </c>
      <c r="W98" s="34"/>
      <c r="X98" s="34"/>
      <c r="Y98" s="34">
        <f t="shared" si="199"/>
        <v>0</v>
      </c>
      <c r="Z98" s="36" t="e">
        <f t="shared" si="200"/>
        <v>#DIV/0!</v>
      </c>
      <c r="AA98" s="31" t="e">
        <f t="shared" si="201"/>
        <v>#DIV/0!</v>
      </c>
      <c r="AB98" s="31" t="e">
        <f t="shared" si="167"/>
        <v>#DIV/0!</v>
      </c>
      <c r="AC98" s="42"/>
      <c r="AD98" s="42">
        <f t="shared" si="168"/>
        <v>0</v>
      </c>
      <c r="AF98" s="43" t="s">
        <v>39</v>
      </c>
      <c r="AG98" s="34"/>
      <c r="AH98" s="34"/>
      <c r="AI98" s="34">
        <f t="shared" si="202"/>
        <v>0</v>
      </c>
      <c r="AJ98" s="36" t="e">
        <f t="shared" si="203"/>
        <v>#DIV/0!</v>
      </c>
      <c r="AK98" s="31" t="e">
        <f t="shared" si="204"/>
        <v>#DIV/0!</v>
      </c>
      <c r="AL98" s="31" t="e">
        <f t="shared" si="169"/>
        <v>#DIV/0!</v>
      </c>
      <c r="AM98" s="42"/>
      <c r="AN98" s="42">
        <f t="shared" si="170"/>
        <v>0</v>
      </c>
      <c r="AP98" s="43" t="s">
        <v>39</v>
      </c>
      <c r="AQ98" s="34"/>
      <c r="AR98" s="34"/>
      <c r="AS98" s="34">
        <f t="shared" si="205"/>
        <v>0</v>
      </c>
      <c r="AT98" s="36" t="e">
        <f t="shared" si="206"/>
        <v>#DIV/0!</v>
      </c>
      <c r="AU98" s="31" t="e">
        <f t="shared" si="207"/>
        <v>#DIV/0!</v>
      </c>
      <c r="AV98" s="31" t="e">
        <f t="shared" si="171"/>
        <v>#DIV/0!</v>
      </c>
      <c r="AW98" s="42"/>
      <c r="AX98" s="42">
        <f t="shared" si="172"/>
        <v>0</v>
      </c>
      <c r="AZ98" s="43" t="s">
        <v>39</v>
      </c>
      <c r="BA98" s="34"/>
      <c r="BB98" s="34"/>
      <c r="BC98" s="34">
        <f t="shared" si="208"/>
        <v>0</v>
      </c>
      <c r="BD98" s="36" t="e">
        <f t="shared" si="209"/>
        <v>#DIV/0!</v>
      </c>
      <c r="BE98" s="31" t="e">
        <f t="shared" si="210"/>
        <v>#DIV/0!</v>
      </c>
      <c r="BF98" s="31" t="e">
        <f t="shared" si="173"/>
        <v>#DIV/0!</v>
      </c>
      <c r="BG98" s="42"/>
      <c r="BH98" s="42">
        <f t="shared" si="174"/>
        <v>0</v>
      </c>
      <c r="BI98" s="69"/>
      <c r="BJ98" s="43" t="s">
        <v>39</v>
      </c>
      <c r="BK98" s="34"/>
      <c r="BL98" s="34"/>
      <c r="BM98" s="34">
        <f t="shared" si="211"/>
        <v>0</v>
      </c>
      <c r="BN98" s="36" t="e">
        <f t="shared" si="212"/>
        <v>#DIV/0!</v>
      </c>
      <c r="BO98" s="31" t="e">
        <f t="shared" si="213"/>
        <v>#DIV/0!</v>
      </c>
      <c r="BP98" s="31" t="e">
        <f t="shared" si="175"/>
        <v>#DIV/0!</v>
      </c>
      <c r="BQ98" s="42"/>
      <c r="BR98" s="42">
        <f t="shared" si="176"/>
        <v>0</v>
      </c>
      <c r="BT98" s="43" t="s">
        <v>39</v>
      </c>
      <c r="BU98" s="34"/>
      <c r="BV98" s="34"/>
      <c r="BW98" s="34">
        <f t="shared" si="214"/>
        <v>0</v>
      </c>
      <c r="BX98" s="36" t="e">
        <f t="shared" si="215"/>
        <v>#DIV/0!</v>
      </c>
      <c r="BY98" s="31" t="e">
        <f t="shared" si="216"/>
        <v>#DIV/0!</v>
      </c>
      <c r="BZ98" s="31" t="e">
        <f t="shared" si="177"/>
        <v>#DIV/0!</v>
      </c>
      <c r="CA98" s="42"/>
      <c r="CB98" s="42">
        <f t="shared" si="178"/>
        <v>0</v>
      </c>
      <c r="CD98" s="43" t="s">
        <v>39</v>
      </c>
      <c r="CE98" s="34"/>
      <c r="CF98" s="34"/>
      <c r="CG98" s="34">
        <f t="shared" si="217"/>
        <v>0</v>
      </c>
      <c r="CH98" s="36" t="e">
        <f t="shared" si="218"/>
        <v>#DIV/0!</v>
      </c>
      <c r="CI98" s="31" t="e">
        <f t="shared" si="219"/>
        <v>#DIV/0!</v>
      </c>
      <c r="CJ98" s="31" t="e">
        <f t="shared" si="179"/>
        <v>#DIV/0!</v>
      </c>
      <c r="CK98" s="42"/>
      <c r="CL98" s="42">
        <f t="shared" si="180"/>
        <v>0</v>
      </c>
      <c r="CN98" s="43" t="s">
        <v>39</v>
      </c>
      <c r="CO98" s="34"/>
      <c r="CP98" s="34"/>
      <c r="CQ98" s="34">
        <f t="shared" si="220"/>
        <v>0</v>
      </c>
      <c r="CR98" s="36" t="e">
        <f t="shared" si="221"/>
        <v>#DIV/0!</v>
      </c>
      <c r="CS98" s="31" t="e">
        <f t="shared" si="222"/>
        <v>#DIV/0!</v>
      </c>
      <c r="CT98" s="31" t="e">
        <f t="shared" si="181"/>
        <v>#DIV/0!</v>
      </c>
      <c r="CU98" s="42"/>
      <c r="CV98" s="42">
        <f t="shared" si="182"/>
        <v>0</v>
      </c>
      <c r="CX98" s="43" t="s">
        <v>39</v>
      </c>
      <c r="CY98" s="34"/>
      <c r="CZ98" s="34"/>
      <c r="DA98" s="34">
        <f t="shared" si="223"/>
        <v>0</v>
      </c>
      <c r="DB98" s="36" t="e">
        <f t="shared" si="224"/>
        <v>#DIV/0!</v>
      </c>
      <c r="DC98" s="31" t="e">
        <f t="shared" si="225"/>
        <v>#DIV/0!</v>
      </c>
      <c r="DD98" s="31" t="e">
        <f t="shared" si="183"/>
        <v>#DIV/0!</v>
      </c>
      <c r="DE98" s="42"/>
      <c r="DF98" s="42">
        <f t="shared" si="184"/>
        <v>0</v>
      </c>
      <c r="DH98" s="43" t="s">
        <v>39</v>
      </c>
      <c r="DI98" s="34"/>
      <c r="DJ98" s="34"/>
      <c r="DK98" s="34">
        <f t="shared" si="226"/>
        <v>0</v>
      </c>
      <c r="DL98" s="36" t="e">
        <f t="shared" si="227"/>
        <v>#DIV/0!</v>
      </c>
      <c r="DM98" s="31" t="e">
        <f t="shared" si="228"/>
        <v>#DIV/0!</v>
      </c>
      <c r="DN98" s="31" t="e">
        <f t="shared" si="185"/>
        <v>#DIV/0!</v>
      </c>
      <c r="DO98" s="42"/>
      <c r="DP98" s="42">
        <f t="shared" si="186"/>
        <v>0</v>
      </c>
      <c r="DR98" s="43" t="s">
        <v>39</v>
      </c>
      <c r="DS98" s="34"/>
      <c r="DT98" s="34"/>
      <c r="DU98" s="34">
        <f t="shared" si="229"/>
        <v>0</v>
      </c>
      <c r="DV98" s="36" t="e">
        <f t="shared" si="230"/>
        <v>#DIV/0!</v>
      </c>
      <c r="DW98" s="31" t="e">
        <f t="shared" si="231"/>
        <v>#DIV/0!</v>
      </c>
      <c r="DX98" s="31" t="e">
        <f t="shared" si="187"/>
        <v>#DIV/0!</v>
      </c>
      <c r="DY98" s="42"/>
      <c r="DZ98" s="42">
        <f t="shared" si="188"/>
        <v>0</v>
      </c>
      <c r="EB98" s="43" t="s">
        <v>39</v>
      </c>
      <c r="EC98" s="34"/>
      <c r="ED98" s="34"/>
      <c r="EE98" s="34">
        <f t="shared" si="232"/>
        <v>0</v>
      </c>
      <c r="EF98" s="36" t="e">
        <f t="shared" si="233"/>
        <v>#DIV/0!</v>
      </c>
      <c r="EG98" s="31" t="e">
        <f t="shared" si="234"/>
        <v>#DIV/0!</v>
      </c>
      <c r="EH98" s="31" t="e">
        <f t="shared" si="189"/>
        <v>#DIV/0!</v>
      </c>
      <c r="EI98" s="42"/>
      <c r="EJ98" s="42">
        <f t="shared" si="190"/>
        <v>0</v>
      </c>
      <c r="EL98" s="43" t="s">
        <v>39</v>
      </c>
      <c r="EM98" s="34"/>
      <c r="EN98" s="34"/>
      <c r="EO98" s="34">
        <f t="shared" si="235"/>
        <v>0</v>
      </c>
      <c r="EP98" s="36" t="e">
        <f t="shared" si="236"/>
        <v>#DIV/0!</v>
      </c>
      <c r="EQ98" s="31" t="e">
        <f t="shared" si="237"/>
        <v>#DIV/0!</v>
      </c>
      <c r="ER98" s="31" t="e">
        <f t="shared" si="191"/>
        <v>#DIV/0!</v>
      </c>
      <c r="ES98" s="42"/>
      <c r="ET98" s="42">
        <f t="shared" si="192"/>
        <v>0</v>
      </c>
    </row>
    <row r="99" spans="2:150" x14ac:dyDescent="0.25">
      <c r="B99" s="43" t="s">
        <v>40</v>
      </c>
      <c r="C99" s="34"/>
      <c r="D99" s="34"/>
      <c r="E99" s="34">
        <f t="shared" si="193"/>
        <v>0</v>
      </c>
      <c r="F99" s="36" t="e">
        <f t="shared" si="194"/>
        <v>#DIV/0!</v>
      </c>
      <c r="G99" s="31" t="e">
        <f t="shared" si="195"/>
        <v>#DIV/0!</v>
      </c>
      <c r="H99" s="31" t="e">
        <f t="shared" si="163"/>
        <v>#DIV/0!</v>
      </c>
      <c r="I99" s="42"/>
      <c r="J99" s="42">
        <f t="shared" si="164"/>
        <v>0</v>
      </c>
      <c r="L99" s="43" t="s">
        <v>40</v>
      </c>
      <c r="M99" s="34"/>
      <c r="N99" s="34"/>
      <c r="O99" s="34">
        <f t="shared" si="196"/>
        <v>0</v>
      </c>
      <c r="P99" s="36" t="e">
        <f t="shared" si="197"/>
        <v>#DIV/0!</v>
      </c>
      <c r="Q99" s="31" t="e">
        <f t="shared" si="198"/>
        <v>#DIV/0!</v>
      </c>
      <c r="R99" s="31" t="e">
        <f t="shared" si="165"/>
        <v>#DIV/0!</v>
      </c>
      <c r="S99" s="42"/>
      <c r="T99" s="42">
        <f t="shared" si="166"/>
        <v>0</v>
      </c>
      <c r="V99" s="43" t="s">
        <v>40</v>
      </c>
      <c r="W99" s="34"/>
      <c r="X99" s="34"/>
      <c r="Y99" s="34">
        <f t="shared" si="199"/>
        <v>0</v>
      </c>
      <c r="Z99" s="36" t="e">
        <f t="shared" si="200"/>
        <v>#DIV/0!</v>
      </c>
      <c r="AA99" s="31" t="e">
        <f t="shared" si="201"/>
        <v>#DIV/0!</v>
      </c>
      <c r="AB99" s="31" t="e">
        <f t="shared" si="167"/>
        <v>#DIV/0!</v>
      </c>
      <c r="AC99" s="42"/>
      <c r="AD99" s="42">
        <f t="shared" si="168"/>
        <v>0</v>
      </c>
      <c r="AF99" s="43" t="s">
        <v>40</v>
      </c>
      <c r="AG99" s="34"/>
      <c r="AH99" s="34"/>
      <c r="AI99" s="34">
        <f t="shared" si="202"/>
        <v>0</v>
      </c>
      <c r="AJ99" s="36" t="e">
        <f t="shared" si="203"/>
        <v>#DIV/0!</v>
      </c>
      <c r="AK99" s="31" t="e">
        <f t="shared" si="204"/>
        <v>#DIV/0!</v>
      </c>
      <c r="AL99" s="31" t="e">
        <f t="shared" si="169"/>
        <v>#DIV/0!</v>
      </c>
      <c r="AM99" s="42"/>
      <c r="AN99" s="42">
        <f t="shared" si="170"/>
        <v>0</v>
      </c>
      <c r="AP99" s="43" t="s">
        <v>40</v>
      </c>
      <c r="AQ99" s="34"/>
      <c r="AR99" s="34"/>
      <c r="AS99" s="34">
        <f t="shared" si="205"/>
        <v>0</v>
      </c>
      <c r="AT99" s="36" t="e">
        <f t="shared" si="206"/>
        <v>#DIV/0!</v>
      </c>
      <c r="AU99" s="31" t="e">
        <f t="shared" si="207"/>
        <v>#DIV/0!</v>
      </c>
      <c r="AV99" s="31" t="e">
        <f t="shared" si="171"/>
        <v>#DIV/0!</v>
      </c>
      <c r="AW99" s="42"/>
      <c r="AX99" s="42">
        <f t="shared" si="172"/>
        <v>0</v>
      </c>
      <c r="AZ99" s="43" t="s">
        <v>40</v>
      </c>
      <c r="BA99" s="34"/>
      <c r="BB99" s="34"/>
      <c r="BC99" s="34">
        <f t="shared" si="208"/>
        <v>0</v>
      </c>
      <c r="BD99" s="36" t="e">
        <f t="shared" si="209"/>
        <v>#DIV/0!</v>
      </c>
      <c r="BE99" s="31" t="e">
        <f t="shared" si="210"/>
        <v>#DIV/0!</v>
      </c>
      <c r="BF99" s="31" t="e">
        <f t="shared" si="173"/>
        <v>#DIV/0!</v>
      </c>
      <c r="BG99" s="42"/>
      <c r="BH99" s="42">
        <f t="shared" si="174"/>
        <v>0</v>
      </c>
      <c r="BI99" s="69"/>
      <c r="BJ99" s="43" t="s">
        <v>40</v>
      </c>
      <c r="BK99" s="34"/>
      <c r="BL99" s="34"/>
      <c r="BM99" s="34">
        <f t="shared" si="211"/>
        <v>0</v>
      </c>
      <c r="BN99" s="36" t="e">
        <f t="shared" si="212"/>
        <v>#DIV/0!</v>
      </c>
      <c r="BO99" s="31" t="e">
        <f t="shared" si="213"/>
        <v>#DIV/0!</v>
      </c>
      <c r="BP99" s="31" t="e">
        <f t="shared" si="175"/>
        <v>#DIV/0!</v>
      </c>
      <c r="BQ99" s="42"/>
      <c r="BR99" s="42">
        <f t="shared" si="176"/>
        <v>0</v>
      </c>
      <c r="BT99" s="43" t="s">
        <v>40</v>
      </c>
      <c r="BU99" s="34"/>
      <c r="BV99" s="34"/>
      <c r="BW99" s="34">
        <f t="shared" si="214"/>
        <v>0</v>
      </c>
      <c r="BX99" s="36" t="e">
        <f t="shared" si="215"/>
        <v>#DIV/0!</v>
      </c>
      <c r="BY99" s="31" t="e">
        <f t="shared" si="216"/>
        <v>#DIV/0!</v>
      </c>
      <c r="BZ99" s="31" t="e">
        <f t="shared" si="177"/>
        <v>#DIV/0!</v>
      </c>
      <c r="CA99" s="42"/>
      <c r="CB99" s="42">
        <f t="shared" si="178"/>
        <v>0</v>
      </c>
      <c r="CD99" s="43" t="s">
        <v>40</v>
      </c>
      <c r="CE99" s="34"/>
      <c r="CF99" s="34"/>
      <c r="CG99" s="34">
        <f t="shared" si="217"/>
        <v>0</v>
      </c>
      <c r="CH99" s="36" t="e">
        <f t="shared" si="218"/>
        <v>#DIV/0!</v>
      </c>
      <c r="CI99" s="31" t="e">
        <f t="shared" si="219"/>
        <v>#DIV/0!</v>
      </c>
      <c r="CJ99" s="31" t="e">
        <f t="shared" si="179"/>
        <v>#DIV/0!</v>
      </c>
      <c r="CK99" s="42"/>
      <c r="CL99" s="42">
        <f t="shared" si="180"/>
        <v>0</v>
      </c>
      <c r="CN99" s="43" t="s">
        <v>40</v>
      </c>
      <c r="CO99" s="34"/>
      <c r="CP99" s="34"/>
      <c r="CQ99" s="34">
        <f t="shared" si="220"/>
        <v>0</v>
      </c>
      <c r="CR99" s="36" t="e">
        <f t="shared" si="221"/>
        <v>#DIV/0!</v>
      </c>
      <c r="CS99" s="31" t="e">
        <f t="shared" si="222"/>
        <v>#DIV/0!</v>
      </c>
      <c r="CT99" s="31" t="e">
        <f t="shared" si="181"/>
        <v>#DIV/0!</v>
      </c>
      <c r="CU99" s="42"/>
      <c r="CV99" s="42">
        <f t="shared" si="182"/>
        <v>0</v>
      </c>
      <c r="CX99" s="43" t="s">
        <v>40</v>
      </c>
      <c r="CY99" s="34"/>
      <c r="CZ99" s="34"/>
      <c r="DA99" s="34">
        <f t="shared" si="223"/>
        <v>0</v>
      </c>
      <c r="DB99" s="36" t="e">
        <f t="shared" si="224"/>
        <v>#DIV/0!</v>
      </c>
      <c r="DC99" s="31" t="e">
        <f t="shared" si="225"/>
        <v>#DIV/0!</v>
      </c>
      <c r="DD99" s="31" t="e">
        <f t="shared" si="183"/>
        <v>#DIV/0!</v>
      </c>
      <c r="DE99" s="42"/>
      <c r="DF99" s="42">
        <f t="shared" si="184"/>
        <v>0</v>
      </c>
      <c r="DH99" s="43" t="s">
        <v>40</v>
      </c>
      <c r="DI99" s="34"/>
      <c r="DJ99" s="34"/>
      <c r="DK99" s="34">
        <f t="shared" si="226"/>
        <v>0</v>
      </c>
      <c r="DL99" s="36" t="e">
        <f t="shared" si="227"/>
        <v>#DIV/0!</v>
      </c>
      <c r="DM99" s="31" t="e">
        <f t="shared" si="228"/>
        <v>#DIV/0!</v>
      </c>
      <c r="DN99" s="31" t="e">
        <f t="shared" si="185"/>
        <v>#DIV/0!</v>
      </c>
      <c r="DO99" s="42"/>
      <c r="DP99" s="42">
        <f t="shared" si="186"/>
        <v>0</v>
      </c>
      <c r="DR99" s="43" t="s">
        <v>40</v>
      </c>
      <c r="DS99" s="34"/>
      <c r="DT99" s="34"/>
      <c r="DU99" s="34">
        <f t="shared" si="229"/>
        <v>0</v>
      </c>
      <c r="DV99" s="36" t="e">
        <f t="shared" si="230"/>
        <v>#DIV/0!</v>
      </c>
      <c r="DW99" s="31" t="e">
        <f t="shared" si="231"/>
        <v>#DIV/0!</v>
      </c>
      <c r="DX99" s="31" t="e">
        <f t="shared" si="187"/>
        <v>#DIV/0!</v>
      </c>
      <c r="DY99" s="42"/>
      <c r="DZ99" s="42">
        <f t="shared" si="188"/>
        <v>0</v>
      </c>
      <c r="EB99" s="43" t="s">
        <v>40</v>
      </c>
      <c r="EC99" s="34"/>
      <c r="ED99" s="34"/>
      <c r="EE99" s="34">
        <f t="shared" si="232"/>
        <v>0</v>
      </c>
      <c r="EF99" s="36" t="e">
        <f t="shared" si="233"/>
        <v>#DIV/0!</v>
      </c>
      <c r="EG99" s="31" t="e">
        <f t="shared" si="234"/>
        <v>#DIV/0!</v>
      </c>
      <c r="EH99" s="31" t="e">
        <f t="shared" si="189"/>
        <v>#DIV/0!</v>
      </c>
      <c r="EI99" s="42"/>
      <c r="EJ99" s="42">
        <f t="shared" si="190"/>
        <v>0</v>
      </c>
      <c r="EL99" s="43" t="s">
        <v>40</v>
      </c>
      <c r="EM99" s="34"/>
      <c r="EN99" s="34"/>
      <c r="EO99" s="34">
        <f t="shared" si="235"/>
        <v>0</v>
      </c>
      <c r="EP99" s="36" t="e">
        <f t="shared" si="236"/>
        <v>#DIV/0!</v>
      </c>
      <c r="EQ99" s="31" t="e">
        <f t="shared" si="237"/>
        <v>#DIV/0!</v>
      </c>
      <c r="ER99" s="31" t="e">
        <f t="shared" si="191"/>
        <v>#DIV/0!</v>
      </c>
      <c r="ES99" s="42"/>
      <c r="ET99" s="42">
        <f t="shared" si="192"/>
        <v>0</v>
      </c>
    </row>
    <row r="100" spans="2:150" x14ac:dyDescent="0.25">
      <c r="B100" s="43" t="s">
        <v>41</v>
      </c>
      <c r="C100" s="34"/>
      <c r="D100" s="34"/>
      <c r="E100" s="34">
        <f t="shared" si="193"/>
        <v>0</v>
      </c>
      <c r="F100" s="36" t="e">
        <f t="shared" si="194"/>
        <v>#DIV/0!</v>
      </c>
      <c r="G100" s="31" t="e">
        <f t="shared" si="195"/>
        <v>#DIV/0!</v>
      </c>
      <c r="H100" s="31" t="e">
        <f t="shared" si="163"/>
        <v>#DIV/0!</v>
      </c>
      <c r="I100" s="42"/>
      <c r="J100" s="42">
        <f t="shared" si="164"/>
        <v>0</v>
      </c>
      <c r="L100" s="43" t="s">
        <v>41</v>
      </c>
      <c r="M100" s="34"/>
      <c r="N100" s="34"/>
      <c r="O100" s="34">
        <f t="shared" si="196"/>
        <v>0</v>
      </c>
      <c r="P100" s="36" t="e">
        <f t="shared" si="197"/>
        <v>#DIV/0!</v>
      </c>
      <c r="Q100" s="31" t="e">
        <f t="shared" si="198"/>
        <v>#DIV/0!</v>
      </c>
      <c r="R100" s="31" t="e">
        <f t="shared" si="165"/>
        <v>#DIV/0!</v>
      </c>
      <c r="S100" s="42"/>
      <c r="T100" s="42">
        <f t="shared" si="166"/>
        <v>0</v>
      </c>
      <c r="V100" s="43" t="s">
        <v>41</v>
      </c>
      <c r="W100" s="34"/>
      <c r="X100" s="34"/>
      <c r="Y100" s="34">
        <f t="shared" si="199"/>
        <v>0</v>
      </c>
      <c r="Z100" s="36" t="e">
        <f t="shared" si="200"/>
        <v>#DIV/0!</v>
      </c>
      <c r="AA100" s="31" t="e">
        <f t="shared" si="201"/>
        <v>#DIV/0!</v>
      </c>
      <c r="AB100" s="31" t="e">
        <f t="shared" si="167"/>
        <v>#DIV/0!</v>
      </c>
      <c r="AC100" s="42"/>
      <c r="AD100" s="42">
        <f t="shared" si="168"/>
        <v>0</v>
      </c>
      <c r="AF100" s="43" t="s">
        <v>41</v>
      </c>
      <c r="AG100" s="34"/>
      <c r="AH100" s="34"/>
      <c r="AI100" s="34">
        <f t="shared" si="202"/>
        <v>0</v>
      </c>
      <c r="AJ100" s="36" t="e">
        <f t="shared" si="203"/>
        <v>#DIV/0!</v>
      </c>
      <c r="AK100" s="31" t="e">
        <f t="shared" si="204"/>
        <v>#DIV/0!</v>
      </c>
      <c r="AL100" s="31" t="e">
        <f t="shared" si="169"/>
        <v>#DIV/0!</v>
      </c>
      <c r="AM100" s="42"/>
      <c r="AN100" s="42">
        <f t="shared" si="170"/>
        <v>0</v>
      </c>
      <c r="AP100" s="43" t="s">
        <v>41</v>
      </c>
      <c r="AQ100" s="34"/>
      <c r="AR100" s="34"/>
      <c r="AS100" s="34">
        <f t="shared" si="205"/>
        <v>0</v>
      </c>
      <c r="AT100" s="36" t="e">
        <f t="shared" si="206"/>
        <v>#DIV/0!</v>
      </c>
      <c r="AU100" s="31" t="e">
        <f t="shared" si="207"/>
        <v>#DIV/0!</v>
      </c>
      <c r="AV100" s="31" t="e">
        <f t="shared" si="171"/>
        <v>#DIV/0!</v>
      </c>
      <c r="AW100" s="42"/>
      <c r="AX100" s="42">
        <f t="shared" si="172"/>
        <v>0</v>
      </c>
      <c r="AZ100" s="43" t="s">
        <v>41</v>
      </c>
      <c r="BA100" s="34"/>
      <c r="BB100" s="34"/>
      <c r="BC100" s="34">
        <f t="shared" si="208"/>
        <v>0</v>
      </c>
      <c r="BD100" s="36" t="e">
        <f t="shared" si="209"/>
        <v>#DIV/0!</v>
      </c>
      <c r="BE100" s="31" t="e">
        <f t="shared" si="210"/>
        <v>#DIV/0!</v>
      </c>
      <c r="BF100" s="31" t="e">
        <f t="shared" si="173"/>
        <v>#DIV/0!</v>
      </c>
      <c r="BG100" s="42"/>
      <c r="BH100" s="42">
        <f t="shared" si="174"/>
        <v>0</v>
      </c>
      <c r="BI100" s="69"/>
      <c r="BJ100" s="43" t="s">
        <v>41</v>
      </c>
      <c r="BK100" s="34"/>
      <c r="BL100" s="34"/>
      <c r="BM100" s="34">
        <f t="shared" si="211"/>
        <v>0</v>
      </c>
      <c r="BN100" s="36" t="e">
        <f t="shared" si="212"/>
        <v>#DIV/0!</v>
      </c>
      <c r="BO100" s="31" t="e">
        <f t="shared" si="213"/>
        <v>#DIV/0!</v>
      </c>
      <c r="BP100" s="31" t="e">
        <f t="shared" si="175"/>
        <v>#DIV/0!</v>
      </c>
      <c r="BQ100" s="42"/>
      <c r="BR100" s="42">
        <f t="shared" si="176"/>
        <v>0</v>
      </c>
      <c r="BT100" s="43" t="s">
        <v>41</v>
      </c>
      <c r="BU100" s="34"/>
      <c r="BV100" s="34"/>
      <c r="BW100" s="34">
        <f t="shared" si="214"/>
        <v>0</v>
      </c>
      <c r="BX100" s="36" t="e">
        <f t="shared" si="215"/>
        <v>#DIV/0!</v>
      </c>
      <c r="BY100" s="31" t="e">
        <f t="shared" si="216"/>
        <v>#DIV/0!</v>
      </c>
      <c r="BZ100" s="31" t="e">
        <f t="shared" si="177"/>
        <v>#DIV/0!</v>
      </c>
      <c r="CA100" s="42"/>
      <c r="CB100" s="42">
        <f t="shared" si="178"/>
        <v>0</v>
      </c>
      <c r="CD100" s="43" t="s">
        <v>41</v>
      </c>
      <c r="CE100" s="34"/>
      <c r="CF100" s="34"/>
      <c r="CG100" s="34">
        <f t="shared" si="217"/>
        <v>0</v>
      </c>
      <c r="CH100" s="36" t="e">
        <f t="shared" si="218"/>
        <v>#DIV/0!</v>
      </c>
      <c r="CI100" s="31" t="e">
        <f t="shared" si="219"/>
        <v>#DIV/0!</v>
      </c>
      <c r="CJ100" s="31" t="e">
        <f t="shared" si="179"/>
        <v>#DIV/0!</v>
      </c>
      <c r="CK100" s="42"/>
      <c r="CL100" s="42">
        <f t="shared" si="180"/>
        <v>0</v>
      </c>
      <c r="CN100" s="43" t="s">
        <v>41</v>
      </c>
      <c r="CO100" s="34"/>
      <c r="CP100" s="34"/>
      <c r="CQ100" s="34">
        <f t="shared" si="220"/>
        <v>0</v>
      </c>
      <c r="CR100" s="36" t="e">
        <f t="shared" si="221"/>
        <v>#DIV/0!</v>
      </c>
      <c r="CS100" s="31" t="e">
        <f t="shared" si="222"/>
        <v>#DIV/0!</v>
      </c>
      <c r="CT100" s="31" t="e">
        <f t="shared" si="181"/>
        <v>#DIV/0!</v>
      </c>
      <c r="CU100" s="42"/>
      <c r="CV100" s="42">
        <f t="shared" si="182"/>
        <v>0</v>
      </c>
      <c r="CX100" s="43" t="s">
        <v>41</v>
      </c>
      <c r="CY100" s="34"/>
      <c r="CZ100" s="34"/>
      <c r="DA100" s="34">
        <f t="shared" si="223"/>
        <v>0</v>
      </c>
      <c r="DB100" s="36" t="e">
        <f t="shared" si="224"/>
        <v>#DIV/0!</v>
      </c>
      <c r="DC100" s="31" t="e">
        <f t="shared" si="225"/>
        <v>#DIV/0!</v>
      </c>
      <c r="DD100" s="31" t="e">
        <f t="shared" si="183"/>
        <v>#DIV/0!</v>
      </c>
      <c r="DE100" s="42"/>
      <c r="DF100" s="42">
        <f t="shared" si="184"/>
        <v>0</v>
      </c>
      <c r="DH100" s="43" t="s">
        <v>41</v>
      </c>
      <c r="DI100" s="34"/>
      <c r="DJ100" s="34"/>
      <c r="DK100" s="34">
        <f t="shared" si="226"/>
        <v>0</v>
      </c>
      <c r="DL100" s="36" t="e">
        <f t="shared" si="227"/>
        <v>#DIV/0!</v>
      </c>
      <c r="DM100" s="31" t="e">
        <f t="shared" si="228"/>
        <v>#DIV/0!</v>
      </c>
      <c r="DN100" s="31" t="e">
        <f t="shared" si="185"/>
        <v>#DIV/0!</v>
      </c>
      <c r="DO100" s="42"/>
      <c r="DP100" s="42">
        <f t="shared" si="186"/>
        <v>0</v>
      </c>
      <c r="DR100" s="43" t="s">
        <v>41</v>
      </c>
      <c r="DS100" s="34"/>
      <c r="DT100" s="34"/>
      <c r="DU100" s="34">
        <f t="shared" si="229"/>
        <v>0</v>
      </c>
      <c r="DV100" s="36" t="e">
        <f t="shared" si="230"/>
        <v>#DIV/0!</v>
      </c>
      <c r="DW100" s="31" t="e">
        <f t="shared" si="231"/>
        <v>#DIV/0!</v>
      </c>
      <c r="DX100" s="31" t="e">
        <f t="shared" si="187"/>
        <v>#DIV/0!</v>
      </c>
      <c r="DY100" s="42"/>
      <c r="DZ100" s="42">
        <f t="shared" si="188"/>
        <v>0</v>
      </c>
      <c r="EB100" s="43" t="s">
        <v>41</v>
      </c>
      <c r="EC100" s="34"/>
      <c r="ED100" s="34"/>
      <c r="EE100" s="34">
        <f t="shared" si="232"/>
        <v>0</v>
      </c>
      <c r="EF100" s="36" t="e">
        <f t="shared" si="233"/>
        <v>#DIV/0!</v>
      </c>
      <c r="EG100" s="31" t="e">
        <f t="shared" si="234"/>
        <v>#DIV/0!</v>
      </c>
      <c r="EH100" s="31" t="e">
        <f t="shared" si="189"/>
        <v>#DIV/0!</v>
      </c>
      <c r="EI100" s="42"/>
      <c r="EJ100" s="42">
        <f t="shared" si="190"/>
        <v>0</v>
      </c>
      <c r="EL100" s="43" t="s">
        <v>41</v>
      </c>
      <c r="EM100" s="34"/>
      <c r="EN100" s="34"/>
      <c r="EO100" s="34">
        <f t="shared" si="235"/>
        <v>0</v>
      </c>
      <c r="EP100" s="36" t="e">
        <f t="shared" si="236"/>
        <v>#DIV/0!</v>
      </c>
      <c r="EQ100" s="31" t="e">
        <f t="shared" si="237"/>
        <v>#DIV/0!</v>
      </c>
      <c r="ER100" s="31" t="e">
        <f t="shared" si="191"/>
        <v>#DIV/0!</v>
      </c>
      <c r="ES100" s="42"/>
      <c r="ET100" s="42">
        <f t="shared" si="192"/>
        <v>0</v>
      </c>
    </row>
    <row r="101" spans="2:150" x14ac:dyDescent="0.25">
      <c r="B101" s="43" t="s">
        <v>42</v>
      </c>
      <c r="C101" s="34"/>
      <c r="D101" s="34"/>
      <c r="E101" s="34">
        <f t="shared" si="193"/>
        <v>0</v>
      </c>
      <c r="F101" s="36" t="e">
        <f t="shared" si="194"/>
        <v>#DIV/0!</v>
      </c>
      <c r="G101" s="31" t="e">
        <f t="shared" si="195"/>
        <v>#DIV/0!</v>
      </c>
      <c r="H101" s="31" t="e">
        <f t="shared" si="163"/>
        <v>#DIV/0!</v>
      </c>
      <c r="I101" s="42"/>
      <c r="J101" s="42">
        <f t="shared" si="164"/>
        <v>0</v>
      </c>
      <c r="L101" s="43" t="s">
        <v>42</v>
      </c>
      <c r="M101" s="34"/>
      <c r="N101" s="34"/>
      <c r="O101" s="34">
        <f t="shared" si="196"/>
        <v>0</v>
      </c>
      <c r="P101" s="36" t="e">
        <f t="shared" si="197"/>
        <v>#DIV/0!</v>
      </c>
      <c r="Q101" s="31" t="e">
        <f t="shared" si="198"/>
        <v>#DIV/0!</v>
      </c>
      <c r="R101" s="31" t="e">
        <f t="shared" si="165"/>
        <v>#DIV/0!</v>
      </c>
      <c r="S101" s="42"/>
      <c r="T101" s="42">
        <f t="shared" si="166"/>
        <v>0</v>
      </c>
      <c r="V101" s="43" t="s">
        <v>42</v>
      </c>
      <c r="W101" s="34"/>
      <c r="X101" s="34"/>
      <c r="Y101" s="34">
        <f t="shared" si="199"/>
        <v>0</v>
      </c>
      <c r="Z101" s="36" t="e">
        <f t="shared" si="200"/>
        <v>#DIV/0!</v>
      </c>
      <c r="AA101" s="31" t="e">
        <f t="shared" si="201"/>
        <v>#DIV/0!</v>
      </c>
      <c r="AB101" s="31" t="e">
        <f t="shared" si="167"/>
        <v>#DIV/0!</v>
      </c>
      <c r="AC101" s="42"/>
      <c r="AD101" s="42">
        <f t="shared" si="168"/>
        <v>0</v>
      </c>
      <c r="AF101" s="43" t="s">
        <v>42</v>
      </c>
      <c r="AG101" s="34"/>
      <c r="AH101" s="34"/>
      <c r="AI101" s="34">
        <f t="shared" si="202"/>
        <v>0</v>
      </c>
      <c r="AJ101" s="36" t="e">
        <f t="shared" si="203"/>
        <v>#DIV/0!</v>
      </c>
      <c r="AK101" s="31" t="e">
        <f t="shared" si="204"/>
        <v>#DIV/0!</v>
      </c>
      <c r="AL101" s="31" t="e">
        <f t="shared" si="169"/>
        <v>#DIV/0!</v>
      </c>
      <c r="AM101" s="42"/>
      <c r="AN101" s="42">
        <f t="shared" si="170"/>
        <v>0</v>
      </c>
      <c r="AP101" s="43" t="s">
        <v>42</v>
      </c>
      <c r="AQ101" s="34"/>
      <c r="AR101" s="34"/>
      <c r="AS101" s="34">
        <f t="shared" si="205"/>
        <v>0</v>
      </c>
      <c r="AT101" s="36" t="e">
        <f t="shared" si="206"/>
        <v>#DIV/0!</v>
      </c>
      <c r="AU101" s="31" t="e">
        <f t="shared" si="207"/>
        <v>#DIV/0!</v>
      </c>
      <c r="AV101" s="31" t="e">
        <f t="shared" si="171"/>
        <v>#DIV/0!</v>
      </c>
      <c r="AW101" s="42"/>
      <c r="AX101" s="42">
        <f t="shared" si="172"/>
        <v>0</v>
      </c>
      <c r="AZ101" s="43" t="s">
        <v>42</v>
      </c>
      <c r="BA101" s="34"/>
      <c r="BB101" s="34"/>
      <c r="BC101" s="34">
        <f t="shared" si="208"/>
        <v>0</v>
      </c>
      <c r="BD101" s="36" t="e">
        <f t="shared" si="209"/>
        <v>#DIV/0!</v>
      </c>
      <c r="BE101" s="31" t="e">
        <f t="shared" si="210"/>
        <v>#DIV/0!</v>
      </c>
      <c r="BF101" s="31" t="e">
        <f t="shared" si="173"/>
        <v>#DIV/0!</v>
      </c>
      <c r="BG101" s="42"/>
      <c r="BH101" s="42">
        <f t="shared" si="174"/>
        <v>0</v>
      </c>
      <c r="BI101" s="69"/>
      <c r="BJ101" s="43" t="s">
        <v>42</v>
      </c>
      <c r="BK101" s="34"/>
      <c r="BL101" s="34"/>
      <c r="BM101" s="34">
        <f t="shared" si="211"/>
        <v>0</v>
      </c>
      <c r="BN101" s="36" t="e">
        <f t="shared" si="212"/>
        <v>#DIV/0!</v>
      </c>
      <c r="BO101" s="31" t="e">
        <f t="shared" si="213"/>
        <v>#DIV/0!</v>
      </c>
      <c r="BP101" s="31" t="e">
        <f t="shared" si="175"/>
        <v>#DIV/0!</v>
      </c>
      <c r="BQ101" s="42"/>
      <c r="BR101" s="42">
        <f t="shared" si="176"/>
        <v>0</v>
      </c>
      <c r="BT101" s="43" t="s">
        <v>42</v>
      </c>
      <c r="BU101" s="34"/>
      <c r="BV101" s="34"/>
      <c r="BW101" s="34">
        <f t="shared" si="214"/>
        <v>0</v>
      </c>
      <c r="BX101" s="36" t="e">
        <f t="shared" si="215"/>
        <v>#DIV/0!</v>
      </c>
      <c r="BY101" s="31" t="e">
        <f t="shared" si="216"/>
        <v>#DIV/0!</v>
      </c>
      <c r="BZ101" s="31" t="e">
        <f t="shared" si="177"/>
        <v>#DIV/0!</v>
      </c>
      <c r="CA101" s="42"/>
      <c r="CB101" s="42">
        <f t="shared" si="178"/>
        <v>0</v>
      </c>
      <c r="CD101" s="43" t="s">
        <v>42</v>
      </c>
      <c r="CE101" s="34"/>
      <c r="CF101" s="34"/>
      <c r="CG101" s="34">
        <f t="shared" si="217"/>
        <v>0</v>
      </c>
      <c r="CH101" s="36" t="e">
        <f t="shared" si="218"/>
        <v>#DIV/0!</v>
      </c>
      <c r="CI101" s="31" t="e">
        <f t="shared" si="219"/>
        <v>#DIV/0!</v>
      </c>
      <c r="CJ101" s="31" t="e">
        <f t="shared" si="179"/>
        <v>#DIV/0!</v>
      </c>
      <c r="CK101" s="42"/>
      <c r="CL101" s="42">
        <f t="shared" si="180"/>
        <v>0</v>
      </c>
      <c r="CN101" s="43" t="s">
        <v>42</v>
      </c>
      <c r="CO101" s="34"/>
      <c r="CP101" s="34"/>
      <c r="CQ101" s="34">
        <f t="shared" si="220"/>
        <v>0</v>
      </c>
      <c r="CR101" s="36" t="e">
        <f t="shared" si="221"/>
        <v>#DIV/0!</v>
      </c>
      <c r="CS101" s="31" t="e">
        <f t="shared" si="222"/>
        <v>#DIV/0!</v>
      </c>
      <c r="CT101" s="31" t="e">
        <f t="shared" si="181"/>
        <v>#DIV/0!</v>
      </c>
      <c r="CU101" s="42"/>
      <c r="CV101" s="42">
        <f t="shared" si="182"/>
        <v>0</v>
      </c>
      <c r="CX101" s="43" t="s">
        <v>42</v>
      </c>
      <c r="CY101" s="34"/>
      <c r="CZ101" s="34"/>
      <c r="DA101" s="34">
        <f t="shared" si="223"/>
        <v>0</v>
      </c>
      <c r="DB101" s="36" t="e">
        <f t="shared" si="224"/>
        <v>#DIV/0!</v>
      </c>
      <c r="DC101" s="31" t="e">
        <f t="shared" si="225"/>
        <v>#DIV/0!</v>
      </c>
      <c r="DD101" s="31" t="e">
        <f t="shared" si="183"/>
        <v>#DIV/0!</v>
      </c>
      <c r="DE101" s="42"/>
      <c r="DF101" s="42">
        <f t="shared" si="184"/>
        <v>0</v>
      </c>
      <c r="DH101" s="43" t="s">
        <v>42</v>
      </c>
      <c r="DI101" s="34"/>
      <c r="DJ101" s="34"/>
      <c r="DK101" s="34">
        <f t="shared" si="226"/>
        <v>0</v>
      </c>
      <c r="DL101" s="36" t="e">
        <f t="shared" si="227"/>
        <v>#DIV/0!</v>
      </c>
      <c r="DM101" s="31" t="e">
        <f t="shared" si="228"/>
        <v>#DIV/0!</v>
      </c>
      <c r="DN101" s="31" t="e">
        <f t="shared" si="185"/>
        <v>#DIV/0!</v>
      </c>
      <c r="DO101" s="42"/>
      <c r="DP101" s="42">
        <f t="shared" si="186"/>
        <v>0</v>
      </c>
      <c r="DR101" s="43" t="s">
        <v>42</v>
      </c>
      <c r="DS101" s="34"/>
      <c r="DT101" s="34"/>
      <c r="DU101" s="34">
        <f t="shared" si="229"/>
        <v>0</v>
      </c>
      <c r="DV101" s="36" t="e">
        <f t="shared" si="230"/>
        <v>#DIV/0!</v>
      </c>
      <c r="DW101" s="31" t="e">
        <f t="shared" si="231"/>
        <v>#DIV/0!</v>
      </c>
      <c r="DX101" s="31" t="e">
        <f t="shared" si="187"/>
        <v>#DIV/0!</v>
      </c>
      <c r="DY101" s="42"/>
      <c r="DZ101" s="42">
        <f t="shared" si="188"/>
        <v>0</v>
      </c>
      <c r="EB101" s="43" t="s">
        <v>42</v>
      </c>
      <c r="EC101" s="34"/>
      <c r="ED101" s="34"/>
      <c r="EE101" s="34">
        <f t="shared" si="232"/>
        <v>0</v>
      </c>
      <c r="EF101" s="36" t="e">
        <f t="shared" si="233"/>
        <v>#DIV/0!</v>
      </c>
      <c r="EG101" s="31" t="e">
        <f t="shared" si="234"/>
        <v>#DIV/0!</v>
      </c>
      <c r="EH101" s="31" t="e">
        <f t="shared" si="189"/>
        <v>#DIV/0!</v>
      </c>
      <c r="EI101" s="42"/>
      <c r="EJ101" s="42">
        <f t="shared" si="190"/>
        <v>0</v>
      </c>
      <c r="EL101" s="43" t="s">
        <v>42</v>
      </c>
      <c r="EM101" s="34"/>
      <c r="EN101" s="34"/>
      <c r="EO101" s="34">
        <f t="shared" si="235"/>
        <v>0</v>
      </c>
      <c r="EP101" s="36" t="e">
        <f t="shared" si="236"/>
        <v>#DIV/0!</v>
      </c>
      <c r="EQ101" s="31" t="e">
        <f t="shared" si="237"/>
        <v>#DIV/0!</v>
      </c>
      <c r="ER101" s="31" t="e">
        <f t="shared" si="191"/>
        <v>#DIV/0!</v>
      </c>
      <c r="ES101" s="42"/>
      <c r="ET101" s="42">
        <f t="shared" si="192"/>
        <v>0</v>
      </c>
    </row>
    <row r="102" spans="2:150" x14ac:dyDescent="0.25">
      <c r="B102" s="43" t="s">
        <v>43</v>
      </c>
      <c r="C102" s="34"/>
      <c r="D102" s="34"/>
      <c r="E102" s="34">
        <f t="shared" si="193"/>
        <v>0</v>
      </c>
      <c r="F102" s="36" t="e">
        <f t="shared" si="194"/>
        <v>#DIV/0!</v>
      </c>
      <c r="G102" s="31" t="e">
        <f t="shared" si="195"/>
        <v>#DIV/0!</v>
      </c>
      <c r="H102" s="31" t="e">
        <f t="shared" si="163"/>
        <v>#DIV/0!</v>
      </c>
      <c r="I102" s="42"/>
      <c r="J102" s="42">
        <f t="shared" si="164"/>
        <v>0</v>
      </c>
      <c r="L102" s="43" t="s">
        <v>43</v>
      </c>
      <c r="M102" s="34"/>
      <c r="N102" s="34"/>
      <c r="O102" s="34">
        <f t="shared" si="196"/>
        <v>0</v>
      </c>
      <c r="P102" s="36" t="e">
        <f t="shared" si="197"/>
        <v>#DIV/0!</v>
      </c>
      <c r="Q102" s="31" t="e">
        <f t="shared" si="198"/>
        <v>#DIV/0!</v>
      </c>
      <c r="R102" s="31" t="e">
        <f t="shared" si="165"/>
        <v>#DIV/0!</v>
      </c>
      <c r="S102" s="42"/>
      <c r="T102" s="42">
        <f t="shared" si="166"/>
        <v>0</v>
      </c>
      <c r="V102" s="43" t="s">
        <v>43</v>
      </c>
      <c r="W102" s="34"/>
      <c r="X102" s="34"/>
      <c r="Y102" s="34">
        <f t="shared" si="199"/>
        <v>0</v>
      </c>
      <c r="Z102" s="36" t="e">
        <f t="shared" si="200"/>
        <v>#DIV/0!</v>
      </c>
      <c r="AA102" s="31" t="e">
        <f t="shared" si="201"/>
        <v>#DIV/0!</v>
      </c>
      <c r="AB102" s="31" t="e">
        <f t="shared" si="167"/>
        <v>#DIV/0!</v>
      </c>
      <c r="AC102" s="42"/>
      <c r="AD102" s="42">
        <f t="shared" si="168"/>
        <v>0</v>
      </c>
      <c r="AF102" s="43" t="s">
        <v>43</v>
      </c>
      <c r="AG102" s="34"/>
      <c r="AH102" s="34"/>
      <c r="AI102" s="34">
        <f t="shared" si="202"/>
        <v>0</v>
      </c>
      <c r="AJ102" s="36" t="e">
        <f t="shared" si="203"/>
        <v>#DIV/0!</v>
      </c>
      <c r="AK102" s="31" t="e">
        <f t="shared" si="204"/>
        <v>#DIV/0!</v>
      </c>
      <c r="AL102" s="31" t="e">
        <f t="shared" si="169"/>
        <v>#DIV/0!</v>
      </c>
      <c r="AM102" s="42"/>
      <c r="AN102" s="42">
        <f t="shared" si="170"/>
        <v>0</v>
      </c>
      <c r="AP102" s="43" t="s">
        <v>43</v>
      </c>
      <c r="AQ102" s="34"/>
      <c r="AR102" s="34"/>
      <c r="AS102" s="34">
        <f t="shared" si="205"/>
        <v>0</v>
      </c>
      <c r="AT102" s="36" t="e">
        <f t="shared" si="206"/>
        <v>#DIV/0!</v>
      </c>
      <c r="AU102" s="31" t="e">
        <f t="shared" si="207"/>
        <v>#DIV/0!</v>
      </c>
      <c r="AV102" s="31" t="e">
        <f t="shared" si="171"/>
        <v>#DIV/0!</v>
      </c>
      <c r="AW102" s="42"/>
      <c r="AX102" s="42">
        <f t="shared" si="172"/>
        <v>0</v>
      </c>
      <c r="AZ102" s="43" t="s">
        <v>43</v>
      </c>
      <c r="BA102" s="34"/>
      <c r="BB102" s="34"/>
      <c r="BC102" s="34">
        <f t="shared" si="208"/>
        <v>0</v>
      </c>
      <c r="BD102" s="36" t="e">
        <f t="shared" si="209"/>
        <v>#DIV/0!</v>
      </c>
      <c r="BE102" s="31" t="e">
        <f t="shared" si="210"/>
        <v>#DIV/0!</v>
      </c>
      <c r="BF102" s="31" t="e">
        <f t="shared" si="173"/>
        <v>#DIV/0!</v>
      </c>
      <c r="BG102" s="42"/>
      <c r="BH102" s="42">
        <f t="shared" si="174"/>
        <v>0</v>
      </c>
      <c r="BI102" s="69"/>
      <c r="BJ102" s="43" t="s">
        <v>43</v>
      </c>
      <c r="BK102" s="34"/>
      <c r="BL102" s="34"/>
      <c r="BM102" s="34">
        <f t="shared" si="211"/>
        <v>0</v>
      </c>
      <c r="BN102" s="36" t="e">
        <f t="shared" si="212"/>
        <v>#DIV/0!</v>
      </c>
      <c r="BO102" s="31" t="e">
        <f t="shared" si="213"/>
        <v>#DIV/0!</v>
      </c>
      <c r="BP102" s="31" t="e">
        <f t="shared" si="175"/>
        <v>#DIV/0!</v>
      </c>
      <c r="BQ102" s="42"/>
      <c r="BR102" s="42">
        <f t="shared" si="176"/>
        <v>0</v>
      </c>
      <c r="BT102" s="43" t="s">
        <v>43</v>
      </c>
      <c r="BU102" s="34"/>
      <c r="BV102" s="34"/>
      <c r="BW102" s="34">
        <f t="shared" si="214"/>
        <v>0</v>
      </c>
      <c r="BX102" s="36" t="e">
        <f t="shared" si="215"/>
        <v>#DIV/0!</v>
      </c>
      <c r="BY102" s="31" t="e">
        <f t="shared" si="216"/>
        <v>#DIV/0!</v>
      </c>
      <c r="BZ102" s="31" t="e">
        <f t="shared" si="177"/>
        <v>#DIV/0!</v>
      </c>
      <c r="CA102" s="42"/>
      <c r="CB102" s="42">
        <f t="shared" si="178"/>
        <v>0</v>
      </c>
      <c r="CD102" s="43" t="s">
        <v>43</v>
      </c>
      <c r="CE102" s="34"/>
      <c r="CF102" s="34"/>
      <c r="CG102" s="34">
        <f t="shared" si="217"/>
        <v>0</v>
      </c>
      <c r="CH102" s="36" t="e">
        <f t="shared" si="218"/>
        <v>#DIV/0!</v>
      </c>
      <c r="CI102" s="31" t="e">
        <f t="shared" si="219"/>
        <v>#DIV/0!</v>
      </c>
      <c r="CJ102" s="31" t="e">
        <f t="shared" si="179"/>
        <v>#DIV/0!</v>
      </c>
      <c r="CK102" s="42"/>
      <c r="CL102" s="42">
        <f t="shared" si="180"/>
        <v>0</v>
      </c>
      <c r="CN102" s="43" t="s">
        <v>43</v>
      </c>
      <c r="CO102" s="34"/>
      <c r="CP102" s="34"/>
      <c r="CQ102" s="34">
        <f t="shared" si="220"/>
        <v>0</v>
      </c>
      <c r="CR102" s="36" t="e">
        <f t="shared" si="221"/>
        <v>#DIV/0!</v>
      </c>
      <c r="CS102" s="31" t="e">
        <f t="shared" si="222"/>
        <v>#DIV/0!</v>
      </c>
      <c r="CT102" s="31" t="e">
        <f t="shared" si="181"/>
        <v>#DIV/0!</v>
      </c>
      <c r="CU102" s="42"/>
      <c r="CV102" s="42">
        <f t="shared" si="182"/>
        <v>0</v>
      </c>
      <c r="CX102" s="43" t="s">
        <v>43</v>
      </c>
      <c r="CY102" s="34"/>
      <c r="CZ102" s="34"/>
      <c r="DA102" s="34">
        <f t="shared" si="223"/>
        <v>0</v>
      </c>
      <c r="DB102" s="36" t="e">
        <f t="shared" si="224"/>
        <v>#DIV/0!</v>
      </c>
      <c r="DC102" s="31" t="e">
        <f t="shared" si="225"/>
        <v>#DIV/0!</v>
      </c>
      <c r="DD102" s="31" t="e">
        <f t="shared" si="183"/>
        <v>#DIV/0!</v>
      </c>
      <c r="DE102" s="42"/>
      <c r="DF102" s="42">
        <f t="shared" si="184"/>
        <v>0</v>
      </c>
      <c r="DH102" s="43" t="s">
        <v>43</v>
      </c>
      <c r="DI102" s="34"/>
      <c r="DJ102" s="34"/>
      <c r="DK102" s="34">
        <f t="shared" si="226"/>
        <v>0</v>
      </c>
      <c r="DL102" s="36" t="e">
        <f t="shared" si="227"/>
        <v>#DIV/0!</v>
      </c>
      <c r="DM102" s="31" t="e">
        <f t="shared" si="228"/>
        <v>#DIV/0!</v>
      </c>
      <c r="DN102" s="31" t="e">
        <f t="shared" si="185"/>
        <v>#DIV/0!</v>
      </c>
      <c r="DO102" s="42"/>
      <c r="DP102" s="42">
        <f t="shared" si="186"/>
        <v>0</v>
      </c>
      <c r="DR102" s="43" t="s">
        <v>43</v>
      </c>
      <c r="DS102" s="34"/>
      <c r="DT102" s="34"/>
      <c r="DU102" s="34">
        <f t="shared" si="229"/>
        <v>0</v>
      </c>
      <c r="DV102" s="36" t="e">
        <f t="shared" si="230"/>
        <v>#DIV/0!</v>
      </c>
      <c r="DW102" s="31" t="e">
        <f t="shared" si="231"/>
        <v>#DIV/0!</v>
      </c>
      <c r="DX102" s="31" t="e">
        <f t="shared" si="187"/>
        <v>#DIV/0!</v>
      </c>
      <c r="DY102" s="42"/>
      <c r="DZ102" s="42">
        <f t="shared" si="188"/>
        <v>0</v>
      </c>
      <c r="EB102" s="43" t="s">
        <v>43</v>
      </c>
      <c r="EC102" s="34"/>
      <c r="ED102" s="34"/>
      <c r="EE102" s="34">
        <f t="shared" si="232"/>
        <v>0</v>
      </c>
      <c r="EF102" s="36" t="e">
        <f t="shared" si="233"/>
        <v>#DIV/0!</v>
      </c>
      <c r="EG102" s="31" t="e">
        <f t="shared" si="234"/>
        <v>#DIV/0!</v>
      </c>
      <c r="EH102" s="31" t="e">
        <f t="shared" si="189"/>
        <v>#DIV/0!</v>
      </c>
      <c r="EI102" s="42"/>
      <c r="EJ102" s="42">
        <f t="shared" si="190"/>
        <v>0</v>
      </c>
      <c r="EL102" s="43" t="s">
        <v>43</v>
      </c>
      <c r="EM102" s="34"/>
      <c r="EN102" s="34"/>
      <c r="EO102" s="34">
        <f t="shared" si="235"/>
        <v>0</v>
      </c>
      <c r="EP102" s="36" t="e">
        <f t="shared" si="236"/>
        <v>#DIV/0!</v>
      </c>
      <c r="EQ102" s="31" t="e">
        <f t="shared" si="237"/>
        <v>#DIV/0!</v>
      </c>
      <c r="ER102" s="31" t="e">
        <f t="shared" si="191"/>
        <v>#DIV/0!</v>
      </c>
      <c r="ES102" s="42"/>
      <c r="ET102" s="42">
        <f t="shared" si="192"/>
        <v>0</v>
      </c>
    </row>
    <row r="103" spans="2:150" x14ac:dyDescent="0.25">
      <c r="B103" s="43" t="s">
        <v>44</v>
      </c>
      <c r="C103" s="34"/>
      <c r="D103" s="34"/>
      <c r="E103" s="34">
        <f t="shared" si="193"/>
        <v>0</v>
      </c>
      <c r="F103" s="36" t="e">
        <f t="shared" si="194"/>
        <v>#DIV/0!</v>
      </c>
      <c r="G103" s="31" t="e">
        <f t="shared" si="195"/>
        <v>#DIV/0!</v>
      </c>
      <c r="H103" s="31" t="e">
        <f t="shared" si="163"/>
        <v>#DIV/0!</v>
      </c>
      <c r="I103" s="42"/>
      <c r="J103" s="42">
        <f t="shared" si="164"/>
        <v>0</v>
      </c>
      <c r="L103" s="43" t="s">
        <v>44</v>
      </c>
      <c r="M103" s="34"/>
      <c r="N103" s="34"/>
      <c r="O103" s="34">
        <f t="shared" si="196"/>
        <v>0</v>
      </c>
      <c r="P103" s="36" t="e">
        <f t="shared" si="197"/>
        <v>#DIV/0!</v>
      </c>
      <c r="Q103" s="31" t="e">
        <f t="shared" si="198"/>
        <v>#DIV/0!</v>
      </c>
      <c r="R103" s="31" t="e">
        <f t="shared" si="165"/>
        <v>#DIV/0!</v>
      </c>
      <c r="S103" s="42"/>
      <c r="T103" s="42">
        <f t="shared" si="166"/>
        <v>0</v>
      </c>
      <c r="V103" s="43" t="s">
        <v>44</v>
      </c>
      <c r="W103" s="34"/>
      <c r="X103" s="34"/>
      <c r="Y103" s="34">
        <f t="shared" si="199"/>
        <v>0</v>
      </c>
      <c r="Z103" s="36" t="e">
        <f t="shared" si="200"/>
        <v>#DIV/0!</v>
      </c>
      <c r="AA103" s="31" t="e">
        <f t="shared" si="201"/>
        <v>#DIV/0!</v>
      </c>
      <c r="AB103" s="31" t="e">
        <f t="shared" si="167"/>
        <v>#DIV/0!</v>
      </c>
      <c r="AC103" s="42"/>
      <c r="AD103" s="42">
        <f t="shared" si="168"/>
        <v>0</v>
      </c>
      <c r="AF103" s="43" t="s">
        <v>44</v>
      </c>
      <c r="AG103" s="34"/>
      <c r="AH103" s="34"/>
      <c r="AI103" s="34">
        <f t="shared" si="202"/>
        <v>0</v>
      </c>
      <c r="AJ103" s="36" t="e">
        <f t="shared" si="203"/>
        <v>#DIV/0!</v>
      </c>
      <c r="AK103" s="31" t="e">
        <f t="shared" si="204"/>
        <v>#DIV/0!</v>
      </c>
      <c r="AL103" s="31" t="e">
        <f t="shared" si="169"/>
        <v>#DIV/0!</v>
      </c>
      <c r="AM103" s="42"/>
      <c r="AN103" s="42">
        <f t="shared" si="170"/>
        <v>0</v>
      </c>
      <c r="AP103" s="43" t="s">
        <v>44</v>
      </c>
      <c r="AQ103" s="34"/>
      <c r="AR103" s="34"/>
      <c r="AS103" s="34">
        <f t="shared" si="205"/>
        <v>0</v>
      </c>
      <c r="AT103" s="36" t="e">
        <f t="shared" si="206"/>
        <v>#DIV/0!</v>
      </c>
      <c r="AU103" s="31" t="e">
        <f t="shared" si="207"/>
        <v>#DIV/0!</v>
      </c>
      <c r="AV103" s="31" t="e">
        <f t="shared" si="171"/>
        <v>#DIV/0!</v>
      </c>
      <c r="AW103" s="42"/>
      <c r="AX103" s="42">
        <f t="shared" si="172"/>
        <v>0</v>
      </c>
      <c r="AZ103" s="43" t="s">
        <v>44</v>
      </c>
      <c r="BA103" s="34"/>
      <c r="BB103" s="34"/>
      <c r="BC103" s="34">
        <f t="shared" si="208"/>
        <v>0</v>
      </c>
      <c r="BD103" s="36" t="e">
        <f t="shared" si="209"/>
        <v>#DIV/0!</v>
      </c>
      <c r="BE103" s="31" t="e">
        <f t="shared" si="210"/>
        <v>#DIV/0!</v>
      </c>
      <c r="BF103" s="31" t="e">
        <f t="shared" si="173"/>
        <v>#DIV/0!</v>
      </c>
      <c r="BG103" s="42"/>
      <c r="BH103" s="42">
        <f t="shared" si="174"/>
        <v>0</v>
      </c>
      <c r="BI103" s="69"/>
      <c r="BJ103" s="43" t="s">
        <v>44</v>
      </c>
      <c r="BK103" s="34"/>
      <c r="BL103" s="34"/>
      <c r="BM103" s="34">
        <f t="shared" si="211"/>
        <v>0</v>
      </c>
      <c r="BN103" s="36" t="e">
        <f t="shared" si="212"/>
        <v>#DIV/0!</v>
      </c>
      <c r="BO103" s="31" t="e">
        <f t="shared" si="213"/>
        <v>#DIV/0!</v>
      </c>
      <c r="BP103" s="31" t="e">
        <f t="shared" si="175"/>
        <v>#DIV/0!</v>
      </c>
      <c r="BQ103" s="42"/>
      <c r="BR103" s="42">
        <f t="shared" si="176"/>
        <v>0</v>
      </c>
      <c r="BT103" s="43" t="s">
        <v>44</v>
      </c>
      <c r="BU103" s="34"/>
      <c r="BV103" s="34"/>
      <c r="BW103" s="34">
        <f t="shared" si="214"/>
        <v>0</v>
      </c>
      <c r="BX103" s="36" t="e">
        <f t="shared" si="215"/>
        <v>#DIV/0!</v>
      </c>
      <c r="BY103" s="31" t="e">
        <f t="shared" si="216"/>
        <v>#DIV/0!</v>
      </c>
      <c r="BZ103" s="31" t="e">
        <f t="shared" si="177"/>
        <v>#DIV/0!</v>
      </c>
      <c r="CA103" s="42"/>
      <c r="CB103" s="42">
        <f t="shared" si="178"/>
        <v>0</v>
      </c>
      <c r="CD103" s="43" t="s">
        <v>44</v>
      </c>
      <c r="CE103" s="34"/>
      <c r="CF103" s="34"/>
      <c r="CG103" s="34">
        <f t="shared" si="217"/>
        <v>0</v>
      </c>
      <c r="CH103" s="36" t="e">
        <f t="shared" si="218"/>
        <v>#DIV/0!</v>
      </c>
      <c r="CI103" s="31" t="e">
        <f t="shared" si="219"/>
        <v>#DIV/0!</v>
      </c>
      <c r="CJ103" s="31" t="e">
        <f t="shared" si="179"/>
        <v>#DIV/0!</v>
      </c>
      <c r="CK103" s="42"/>
      <c r="CL103" s="42">
        <f t="shared" si="180"/>
        <v>0</v>
      </c>
      <c r="CN103" s="43" t="s">
        <v>44</v>
      </c>
      <c r="CO103" s="34"/>
      <c r="CP103" s="34"/>
      <c r="CQ103" s="34">
        <f t="shared" si="220"/>
        <v>0</v>
      </c>
      <c r="CR103" s="36" t="e">
        <f t="shared" si="221"/>
        <v>#DIV/0!</v>
      </c>
      <c r="CS103" s="31" t="e">
        <f t="shared" si="222"/>
        <v>#DIV/0!</v>
      </c>
      <c r="CT103" s="31" t="e">
        <f t="shared" si="181"/>
        <v>#DIV/0!</v>
      </c>
      <c r="CU103" s="42"/>
      <c r="CV103" s="42">
        <f t="shared" si="182"/>
        <v>0</v>
      </c>
      <c r="CX103" s="43" t="s">
        <v>44</v>
      </c>
      <c r="CY103" s="34"/>
      <c r="CZ103" s="34"/>
      <c r="DA103" s="34">
        <f t="shared" si="223"/>
        <v>0</v>
      </c>
      <c r="DB103" s="36" t="e">
        <f t="shared" si="224"/>
        <v>#DIV/0!</v>
      </c>
      <c r="DC103" s="31" t="e">
        <f t="shared" si="225"/>
        <v>#DIV/0!</v>
      </c>
      <c r="DD103" s="31" t="e">
        <f t="shared" si="183"/>
        <v>#DIV/0!</v>
      </c>
      <c r="DE103" s="42"/>
      <c r="DF103" s="42">
        <f t="shared" si="184"/>
        <v>0</v>
      </c>
      <c r="DH103" s="43" t="s">
        <v>44</v>
      </c>
      <c r="DI103" s="34"/>
      <c r="DJ103" s="34"/>
      <c r="DK103" s="34">
        <f t="shared" si="226"/>
        <v>0</v>
      </c>
      <c r="DL103" s="36" t="e">
        <f t="shared" si="227"/>
        <v>#DIV/0!</v>
      </c>
      <c r="DM103" s="31" t="e">
        <f t="shared" si="228"/>
        <v>#DIV/0!</v>
      </c>
      <c r="DN103" s="31" t="e">
        <f t="shared" si="185"/>
        <v>#DIV/0!</v>
      </c>
      <c r="DO103" s="42"/>
      <c r="DP103" s="42">
        <f t="shared" si="186"/>
        <v>0</v>
      </c>
      <c r="DR103" s="43" t="s">
        <v>44</v>
      </c>
      <c r="DS103" s="34"/>
      <c r="DT103" s="34"/>
      <c r="DU103" s="34">
        <f t="shared" si="229"/>
        <v>0</v>
      </c>
      <c r="DV103" s="36" t="e">
        <f t="shared" si="230"/>
        <v>#DIV/0!</v>
      </c>
      <c r="DW103" s="31" t="e">
        <f t="shared" si="231"/>
        <v>#DIV/0!</v>
      </c>
      <c r="DX103" s="31" t="e">
        <f t="shared" si="187"/>
        <v>#DIV/0!</v>
      </c>
      <c r="DY103" s="42"/>
      <c r="DZ103" s="42">
        <f t="shared" si="188"/>
        <v>0</v>
      </c>
      <c r="EB103" s="43" t="s">
        <v>44</v>
      </c>
      <c r="EC103" s="34"/>
      <c r="ED103" s="34"/>
      <c r="EE103" s="34">
        <f t="shared" si="232"/>
        <v>0</v>
      </c>
      <c r="EF103" s="36" t="e">
        <f t="shared" si="233"/>
        <v>#DIV/0!</v>
      </c>
      <c r="EG103" s="31" t="e">
        <f t="shared" si="234"/>
        <v>#DIV/0!</v>
      </c>
      <c r="EH103" s="31" t="e">
        <f t="shared" si="189"/>
        <v>#DIV/0!</v>
      </c>
      <c r="EI103" s="42"/>
      <c r="EJ103" s="42">
        <f t="shared" si="190"/>
        <v>0</v>
      </c>
      <c r="EL103" s="43" t="s">
        <v>44</v>
      </c>
      <c r="EM103" s="34"/>
      <c r="EN103" s="34"/>
      <c r="EO103" s="34">
        <f t="shared" si="235"/>
        <v>0</v>
      </c>
      <c r="EP103" s="36" t="e">
        <f t="shared" si="236"/>
        <v>#DIV/0!</v>
      </c>
      <c r="EQ103" s="31" t="e">
        <f t="shared" si="237"/>
        <v>#DIV/0!</v>
      </c>
      <c r="ER103" s="31" t="e">
        <f t="shared" si="191"/>
        <v>#DIV/0!</v>
      </c>
      <c r="ES103" s="42"/>
      <c r="ET103" s="42">
        <f t="shared" si="192"/>
        <v>0</v>
      </c>
    </row>
    <row r="104" spans="2:150" x14ac:dyDescent="0.25">
      <c r="B104" s="43" t="s">
        <v>45</v>
      </c>
      <c r="C104" s="34"/>
      <c r="D104" s="34"/>
      <c r="E104" s="34">
        <f t="shared" si="193"/>
        <v>0</v>
      </c>
      <c r="F104" s="36" t="e">
        <f t="shared" si="194"/>
        <v>#DIV/0!</v>
      </c>
      <c r="G104" s="31" t="e">
        <f t="shared" si="195"/>
        <v>#DIV/0!</v>
      </c>
      <c r="H104" s="31" t="e">
        <f t="shared" si="163"/>
        <v>#DIV/0!</v>
      </c>
      <c r="I104" s="42"/>
      <c r="J104" s="42">
        <f t="shared" si="164"/>
        <v>0</v>
      </c>
      <c r="L104" s="43" t="s">
        <v>45</v>
      </c>
      <c r="M104" s="34"/>
      <c r="N104" s="34"/>
      <c r="O104" s="34">
        <f t="shared" si="196"/>
        <v>0</v>
      </c>
      <c r="P104" s="36" t="e">
        <f t="shared" si="197"/>
        <v>#DIV/0!</v>
      </c>
      <c r="Q104" s="31" t="e">
        <f t="shared" si="198"/>
        <v>#DIV/0!</v>
      </c>
      <c r="R104" s="31" t="e">
        <f t="shared" si="165"/>
        <v>#DIV/0!</v>
      </c>
      <c r="S104" s="42"/>
      <c r="T104" s="42">
        <f t="shared" si="166"/>
        <v>0</v>
      </c>
      <c r="V104" s="43" t="s">
        <v>45</v>
      </c>
      <c r="W104" s="34"/>
      <c r="X104" s="34"/>
      <c r="Y104" s="34">
        <f t="shared" si="199"/>
        <v>0</v>
      </c>
      <c r="Z104" s="36" t="e">
        <f t="shared" si="200"/>
        <v>#DIV/0!</v>
      </c>
      <c r="AA104" s="31" t="e">
        <f t="shared" si="201"/>
        <v>#DIV/0!</v>
      </c>
      <c r="AB104" s="31" t="e">
        <f t="shared" si="167"/>
        <v>#DIV/0!</v>
      </c>
      <c r="AC104" s="42"/>
      <c r="AD104" s="42">
        <f t="shared" si="168"/>
        <v>0</v>
      </c>
      <c r="AF104" s="43" t="s">
        <v>45</v>
      </c>
      <c r="AG104" s="34"/>
      <c r="AH104" s="34"/>
      <c r="AI104" s="34">
        <f t="shared" si="202"/>
        <v>0</v>
      </c>
      <c r="AJ104" s="36" t="e">
        <f t="shared" si="203"/>
        <v>#DIV/0!</v>
      </c>
      <c r="AK104" s="31" t="e">
        <f t="shared" si="204"/>
        <v>#DIV/0!</v>
      </c>
      <c r="AL104" s="31" t="e">
        <f t="shared" si="169"/>
        <v>#DIV/0!</v>
      </c>
      <c r="AM104" s="42"/>
      <c r="AN104" s="42">
        <f t="shared" si="170"/>
        <v>0</v>
      </c>
      <c r="AP104" s="43" t="s">
        <v>45</v>
      </c>
      <c r="AQ104" s="34"/>
      <c r="AR104" s="34"/>
      <c r="AS104" s="34">
        <f t="shared" si="205"/>
        <v>0</v>
      </c>
      <c r="AT104" s="36" t="e">
        <f t="shared" si="206"/>
        <v>#DIV/0!</v>
      </c>
      <c r="AU104" s="31" t="e">
        <f t="shared" si="207"/>
        <v>#DIV/0!</v>
      </c>
      <c r="AV104" s="31" t="e">
        <f t="shared" si="171"/>
        <v>#DIV/0!</v>
      </c>
      <c r="AW104" s="42"/>
      <c r="AX104" s="42">
        <f t="shared" si="172"/>
        <v>0</v>
      </c>
      <c r="AZ104" s="43" t="s">
        <v>45</v>
      </c>
      <c r="BA104" s="34"/>
      <c r="BB104" s="34"/>
      <c r="BC104" s="34">
        <f t="shared" si="208"/>
        <v>0</v>
      </c>
      <c r="BD104" s="36" t="e">
        <f t="shared" si="209"/>
        <v>#DIV/0!</v>
      </c>
      <c r="BE104" s="31" t="e">
        <f t="shared" si="210"/>
        <v>#DIV/0!</v>
      </c>
      <c r="BF104" s="31" t="e">
        <f t="shared" si="173"/>
        <v>#DIV/0!</v>
      </c>
      <c r="BG104" s="42"/>
      <c r="BH104" s="42">
        <f t="shared" si="174"/>
        <v>0</v>
      </c>
      <c r="BI104" s="69"/>
      <c r="BJ104" s="43" t="s">
        <v>45</v>
      </c>
      <c r="BK104" s="34"/>
      <c r="BL104" s="34"/>
      <c r="BM104" s="34">
        <f t="shared" si="211"/>
        <v>0</v>
      </c>
      <c r="BN104" s="36" t="e">
        <f t="shared" si="212"/>
        <v>#DIV/0!</v>
      </c>
      <c r="BO104" s="31" t="e">
        <f t="shared" si="213"/>
        <v>#DIV/0!</v>
      </c>
      <c r="BP104" s="31" t="e">
        <f t="shared" si="175"/>
        <v>#DIV/0!</v>
      </c>
      <c r="BQ104" s="42"/>
      <c r="BR104" s="42">
        <f t="shared" si="176"/>
        <v>0</v>
      </c>
      <c r="BT104" s="43" t="s">
        <v>45</v>
      </c>
      <c r="BU104" s="34"/>
      <c r="BV104" s="34"/>
      <c r="BW104" s="34">
        <f t="shared" si="214"/>
        <v>0</v>
      </c>
      <c r="BX104" s="36" t="e">
        <f t="shared" si="215"/>
        <v>#DIV/0!</v>
      </c>
      <c r="BY104" s="31" t="e">
        <f t="shared" si="216"/>
        <v>#DIV/0!</v>
      </c>
      <c r="BZ104" s="31" t="e">
        <f t="shared" si="177"/>
        <v>#DIV/0!</v>
      </c>
      <c r="CA104" s="42"/>
      <c r="CB104" s="42">
        <f t="shared" si="178"/>
        <v>0</v>
      </c>
      <c r="CD104" s="43" t="s">
        <v>45</v>
      </c>
      <c r="CE104" s="34"/>
      <c r="CF104" s="34"/>
      <c r="CG104" s="34">
        <f t="shared" si="217"/>
        <v>0</v>
      </c>
      <c r="CH104" s="36" t="e">
        <f t="shared" si="218"/>
        <v>#DIV/0!</v>
      </c>
      <c r="CI104" s="31" t="e">
        <f t="shared" si="219"/>
        <v>#DIV/0!</v>
      </c>
      <c r="CJ104" s="31" t="e">
        <f t="shared" si="179"/>
        <v>#DIV/0!</v>
      </c>
      <c r="CK104" s="42"/>
      <c r="CL104" s="42">
        <f t="shared" si="180"/>
        <v>0</v>
      </c>
      <c r="CN104" s="43" t="s">
        <v>45</v>
      </c>
      <c r="CO104" s="34"/>
      <c r="CP104" s="34"/>
      <c r="CQ104" s="34">
        <f t="shared" si="220"/>
        <v>0</v>
      </c>
      <c r="CR104" s="36" t="e">
        <f t="shared" si="221"/>
        <v>#DIV/0!</v>
      </c>
      <c r="CS104" s="31" t="e">
        <f t="shared" si="222"/>
        <v>#DIV/0!</v>
      </c>
      <c r="CT104" s="31" t="e">
        <f t="shared" si="181"/>
        <v>#DIV/0!</v>
      </c>
      <c r="CU104" s="42"/>
      <c r="CV104" s="42">
        <f t="shared" si="182"/>
        <v>0</v>
      </c>
      <c r="CX104" s="43" t="s">
        <v>45</v>
      </c>
      <c r="CY104" s="34"/>
      <c r="CZ104" s="34"/>
      <c r="DA104" s="34">
        <f t="shared" si="223"/>
        <v>0</v>
      </c>
      <c r="DB104" s="36" t="e">
        <f t="shared" si="224"/>
        <v>#DIV/0!</v>
      </c>
      <c r="DC104" s="31" t="e">
        <f t="shared" si="225"/>
        <v>#DIV/0!</v>
      </c>
      <c r="DD104" s="31" t="e">
        <f t="shared" si="183"/>
        <v>#DIV/0!</v>
      </c>
      <c r="DE104" s="42"/>
      <c r="DF104" s="42">
        <f t="shared" si="184"/>
        <v>0</v>
      </c>
      <c r="DH104" s="43" t="s">
        <v>45</v>
      </c>
      <c r="DI104" s="34"/>
      <c r="DJ104" s="34"/>
      <c r="DK104" s="34">
        <f t="shared" si="226"/>
        <v>0</v>
      </c>
      <c r="DL104" s="36" t="e">
        <f t="shared" si="227"/>
        <v>#DIV/0!</v>
      </c>
      <c r="DM104" s="31" t="e">
        <f t="shared" si="228"/>
        <v>#DIV/0!</v>
      </c>
      <c r="DN104" s="31" t="e">
        <f t="shared" si="185"/>
        <v>#DIV/0!</v>
      </c>
      <c r="DO104" s="42"/>
      <c r="DP104" s="42">
        <f t="shared" si="186"/>
        <v>0</v>
      </c>
      <c r="DR104" s="43" t="s">
        <v>45</v>
      </c>
      <c r="DS104" s="34"/>
      <c r="DT104" s="34"/>
      <c r="DU104" s="34">
        <f t="shared" si="229"/>
        <v>0</v>
      </c>
      <c r="DV104" s="36" t="e">
        <f t="shared" si="230"/>
        <v>#DIV/0!</v>
      </c>
      <c r="DW104" s="31" t="e">
        <f t="shared" si="231"/>
        <v>#DIV/0!</v>
      </c>
      <c r="DX104" s="31" t="e">
        <f t="shared" si="187"/>
        <v>#DIV/0!</v>
      </c>
      <c r="DY104" s="42"/>
      <c r="DZ104" s="42">
        <f t="shared" si="188"/>
        <v>0</v>
      </c>
      <c r="EB104" s="43" t="s">
        <v>45</v>
      </c>
      <c r="EC104" s="34"/>
      <c r="ED104" s="34"/>
      <c r="EE104" s="34">
        <f t="shared" si="232"/>
        <v>0</v>
      </c>
      <c r="EF104" s="36" t="e">
        <f t="shared" si="233"/>
        <v>#DIV/0!</v>
      </c>
      <c r="EG104" s="31" t="e">
        <f t="shared" si="234"/>
        <v>#DIV/0!</v>
      </c>
      <c r="EH104" s="31" t="e">
        <f t="shared" si="189"/>
        <v>#DIV/0!</v>
      </c>
      <c r="EI104" s="42"/>
      <c r="EJ104" s="42">
        <f t="shared" si="190"/>
        <v>0</v>
      </c>
      <c r="EL104" s="43" t="s">
        <v>45</v>
      </c>
      <c r="EM104" s="34"/>
      <c r="EN104" s="34"/>
      <c r="EO104" s="34">
        <f t="shared" si="235"/>
        <v>0</v>
      </c>
      <c r="EP104" s="36" t="e">
        <f t="shared" si="236"/>
        <v>#DIV/0!</v>
      </c>
      <c r="EQ104" s="31" t="e">
        <f t="shared" si="237"/>
        <v>#DIV/0!</v>
      </c>
      <c r="ER104" s="31" t="e">
        <f t="shared" si="191"/>
        <v>#DIV/0!</v>
      </c>
      <c r="ES104" s="42"/>
      <c r="ET104" s="42">
        <f t="shared" si="192"/>
        <v>0</v>
      </c>
    </row>
    <row r="105" spans="2:150" x14ac:dyDescent="0.25">
      <c r="B105" s="43" t="s">
        <v>46</v>
      </c>
      <c r="C105" s="34"/>
      <c r="D105" s="34"/>
      <c r="E105" s="34">
        <f t="shared" si="193"/>
        <v>0</v>
      </c>
      <c r="F105" s="36" t="e">
        <f t="shared" si="194"/>
        <v>#DIV/0!</v>
      </c>
      <c r="G105" s="31" t="e">
        <f t="shared" si="195"/>
        <v>#DIV/0!</v>
      </c>
      <c r="H105" s="31" t="e">
        <f t="shared" si="163"/>
        <v>#DIV/0!</v>
      </c>
      <c r="I105" s="42"/>
      <c r="J105" s="42">
        <f t="shared" si="164"/>
        <v>0</v>
      </c>
      <c r="L105" s="43" t="s">
        <v>46</v>
      </c>
      <c r="M105" s="34"/>
      <c r="N105" s="34"/>
      <c r="O105" s="34">
        <f t="shared" si="196"/>
        <v>0</v>
      </c>
      <c r="P105" s="36" t="e">
        <f t="shared" si="197"/>
        <v>#DIV/0!</v>
      </c>
      <c r="Q105" s="31" t="e">
        <f t="shared" si="198"/>
        <v>#DIV/0!</v>
      </c>
      <c r="R105" s="31" t="e">
        <f t="shared" si="165"/>
        <v>#DIV/0!</v>
      </c>
      <c r="S105" s="42"/>
      <c r="T105" s="42">
        <f t="shared" si="166"/>
        <v>0</v>
      </c>
      <c r="V105" s="43" t="s">
        <v>46</v>
      </c>
      <c r="W105" s="34"/>
      <c r="X105" s="34"/>
      <c r="Y105" s="34">
        <f t="shared" si="199"/>
        <v>0</v>
      </c>
      <c r="Z105" s="36" t="e">
        <f t="shared" si="200"/>
        <v>#DIV/0!</v>
      </c>
      <c r="AA105" s="31" t="e">
        <f t="shared" si="201"/>
        <v>#DIV/0!</v>
      </c>
      <c r="AB105" s="31" t="e">
        <f t="shared" si="167"/>
        <v>#DIV/0!</v>
      </c>
      <c r="AC105" s="42"/>
      <c r="AD105" s="42">
        <f t="shared" si="168"/>
        <v>0</v>
      </c>
      <c r="AF105" s="43" t="s">
        <v>46</v>
      </c>
      <c r="AG105" s="34"/>
      <c r="AH105" s="34"/>
      <c r="AI105" s="34">
        <f t="shared" si="202"/>
        <v>0</v>
      </c>
      <c r="AJ105" s="36" t="e">
        <f t="shared" si="203"/>
        <v>#DIV/0!</v>
      </c>
      <c r="AK105" s="31" t="e">
        <f t="shared" si="204"/>
        <v>#DIV/0!</v>
      </c>
      <c r="AL105" s="31" t="e">
        <f t="shared" si="169"/>
        <v>#DIV/0!</v>
      </c>
      <c r="AM105" s="42"/>
      <c r="AN105" s="42">
        <f t="shared" si="170"/>
        <v>0</v>
      </c>
      <c r="AP105" s="43" t="s">
        <v>46</v>
      </c>
      <c r="AQ105" s="34"/>
      <c r="AR105" s="34"/>
      <c r="AS105" s="34">
        <f t="shared" si="205"/>
        <v>0</v>
      </c>
      <c r="AT105" s="36" t="e">
        <f t="shared" si="206"/>
        <v>#DIV/0!</v>
      </c>
      <c r="AU105" s="31" t="e">
        <f t="shared" si="207"/>
        <v>#DIV/0!</v>
      </c>
      <c r="AV105" s="31" t="e">
        <f t="shared" si="171"/>
        <v>#DIV/0!</v>
      </c>
      <c r="AW105" s="42"/>
      <c r="AX105" s="42">
        <f t="shared" si="172"/>
        <v>0</v>
      </c>
      <c r="AZ105" s="43" t="s">
        <v>46</v>
      </c>
      <c r="BA105" s="34"/>
      <c r="BB105" s="34"/>
      <c r="BC105" s="34">
        <f t="shared" si="208"/>
        <v>0</v>
      </c>
      <c r="BD105" s="36" t="e">
        <f t="shared" si="209"/>
        <v>#DIV/0!</v>
      </c>
      <c r="BE105" s="31" t="e">
        <f t="shared" si="210"/>
        <v>#DIV/0!</v>
      </c>
      <c r="BF105" s="31" t="e">
        <f t="shared" si="173"/>
        <v>#DIV/0!</v>
      </c>
      <c r="BG105" s="42"/>
      <c r="BH105" s="42">
        <f t="shared" si="174"/>
        <v>0</v>
      </c>
      <c r="BI105" s="69"/>
      <c r="BJ105" s="43" t="s">
        <v>46</v>
      </c>
      <c r="BK105" s="34"/>
      <c r="BL105" s="34"/>
      <c r="BM105" s="34">
        <f t="shared" si="211"/>
        <v>0</v>
      </c>
      <c r="BN105" s="36" t="e">
        <f t="shared" si="212"/>
        <v>#DIV/0!</v>
      </c>
      <c r="BO105" s="31" t="e">
        <f t="shared" si="213"/>
        <v>#DIV/0!</v>
      </c>
      <c r="BP105" s="31" t="e">
        <f t="shared" si="175"/>
        <v>#DIV/0!</v>
      </c>
      <c r="BQ105" s="42"/>
      <c r="BR105" s="42">
        <f t="shared" si="176"/>
        <v>0</v>
      </c>
      <c r="BT105" s="43" t="s">
        <v>46</v>
      </c>
      <c r="BU105" s="34"/>
      <c r="BV105" s="34"/>
      <c r="BW105" s="34">
        <f t="shared" si="214"/>
        <v>0</v>
      </c>
      <c r="BX105" s="36" t="e">
        <f t="shared" si="215"/>
        <v>#DIV/0!</v>
      </c>
      <c r="BY105" s="31" t="e">
        <f t="shared" si="216"/>
        <v>#DIV/0!</v>
      </c>
      <c r="BZ105" s="31" t="e">
        <f t="shared" si="177"/>
        <v>#DIV/0!</v>
      </c>
      <c r="CA105" s="42"/>
      <c r="CB105" s="42">
        <f t="shared" si="178"/>
        <v>0</v>
      </c>
      <c r="CD105" s="43" t="s">
        <v>46</v>
      </c>
      <c r="CE105" s="34"/>
      <c r="CF105" s="34"/>
      <c r="CG105" s="34">
        <f t="shared" si="217"/>
        <v>0</v>
      </c>
      <c r="CH105" s="36" t="e">
        <f t="shared" si="218"/>
        <v>#DIV/0!</v>
      </c>
      <c r="CI105" s="31" t="e">
        <f t="shared" si="219"/>
        <v>#DIV/0!</v>
      </c>
      <c r="CJ105" s="31" t="e">
        <f t="shared" si="179"/>
        <v>#DIV/0!</v>
      </c>
      <c r="CK105" s="42"/>
      <c r="CL105" s="42">
        <f t="shared" si="180"/>
        <v>0</v>
      </c>
      <c r="CN105" s="43" t="s">
        <v>46</v>
      </c>
      <c r="CO105" s="34"/>
      <c r="CP105" s="34"/>
      <c r="CQ105" s="34">
        <f t="shared" si="220"/>
        <v>0</v>
      </c>
      <c r="CR105" s="36" t="e">
        <f t="shared" si="221"/>
        <v>#DIV/0!</v>
      </c>
      <c r="CS105" s="31" t="e">
        <f t="shared" si="222"/>
        <v>#DIV/0!</v>
      </c>
      <c r="CT105" s="31" t="e">
        <f t="shared" si="181"/>
        <v>#DIV/0!</v>
      </c>
      <c r="CU105" s="42"/>
      <c r="CV105" s="42">
        <f t="shared" si="182"/>
        <v>0</v>
      </c>
      <c r="CX105" s="43" t="s">
        <v>46</v>
      </c>
      <c r="CY105" s="34"/>
      <c r="CZ105" s="34"/>
      <c r="DA105" s="34">
        <f t="shared" si="223"/>
        <v>0</v>
      </c>
      <c r="DB105" s="36" t="e">
        <f t="shared" si="224"/>
        <v>#DIV/0!</v>
      </c>
      <c r="DC105" s="31" t="e">
        <f t="shared" si="225"/>
        <v>#DIV/0!</v>
      </c>
      <c r="DD105" s="31" t="e">
        <f t="shared" si="183"/>
        <v>#DIV/0!</v>
      </c>
      <c r="DE105" s="42"/>
      <c r="DF105" s="42">
        <f t="shared" si="184"/>
        <v>0</v>
      </c>
      <c r="DH105" s="43" t="s">
        <v>46</v>
      </c>
      <c r="DI105" s="34"/>
      <c r="DJ105" s="34"/>
      <c r="DK105" s="34">
        <f t="shared" si="226"/>
        <v>0</v>
      </c>
      <c r="DL105" s="36" t="e">
        <f t="shared" si="227"/>
        <v>#DIV/0!</v>
      </c>
      <c r="DM105" s="31" t="e">
        <f t="shared" si="228"/>
        <v>#DIV/0!</v>
      </c>
      <c r="DN105" s="31" t="e">
        <f t="shared" si="185"/>
        <v>#DIV/0!</v>
      </c>
      <c r="DO105" s="42"/>
      <c r="DP105" s="42">
        <f t="shared" si="186"/>
        <v>0</v>
      </c>
      <c r="DR105" s="43" t="s">
        <v>46</v>
      </c>
      <c r="DS105" s="34"/>
      <c r="DT105" s="34"/>
      <c r="DU105" s="34">
        <f t="shared" si="229"/>
        <v>0</v>
      </c>
      <c r="DV105" s="36" t="e">
        <f t="shared" si="230"/>
        <v>#DIV/0!</v>
      </c>
      <c r="DW105" s="31" t="e">
        <f t="shared" si="231"/>
        <v>#DIV/0!</v>
      </c>
      <c r="DX105" s="31" t="e">
        <f t="shared" si="187"/>
        <v>#DIV/0!</v>
      </c>
      <c r="DY105" s="42"/>
      <c r="DZ105" s="42">
        <f t="shared" si="188"/>
        <v>0</v>
      </c>
      <c r="EB105" s="43" t="s">
        <v>46</v>
      </c>
      <c r="EC105" s="34"/>
      <c r="ED105" s="34"/>
      <c r="EE105" s="34">
        <f t="shared" si="232"/>
        <v>0</v>
      </c>
      <c r="EF105" s="36" t="e">
        <f t="shared" si="233"/>
        <v>#DIV/0!</v>
      </c>
      <c r="EG105" s="31" t="e">
        <f t="shared" si="234"/>
        <v>#DIV/0!</v>
      </c>
      <c r="EH105" s="31" t="e">
        <f t="shared" si="189"/>
        <v>#DIV/0!</v>
      </c>
      <c r="EI105" s="42"/>
      <c r="EJ105" s="42">
        <f t="shared" si="190"/>
        <v>0</v>
      </c>
      <c r="EL105" s="43" t="s">
        <v>46</v>
      </c>
      <c r="EM105" s="34"/>
      <c r="EN105" s="34"/>
      <c r="EO105" s="34">
        <f t="shared" si="235"/>
        <v>0</v>
      </c>
      <c r="EP105" s="36" t="e">
        <f t="shared" si="236"/>
        <v>#DIV/0!</v>
      </c>
      <c r="EQ105" s="31" t="e">
        <f t="shared" si="237"/>
        <v>#DIV/0!</v>
      </c>
      <c r="ER105" s="31" t="e">
        <f t="shared" si="191"/>
        <v>#DIV/0!</v>
      </c>
      <c r="ES105" s="42"/>
      <c r="ET105" s="42">
        <f t="shared" si="192"/>
        <v>0</v>
      </c>
    </row>
    <row r="106" spans="2:150" x14ac:dyDescent="0.25">
      <c r="B106" s="43" t="s">
        <v>47</v>
      </c>
      <c r="C106" s="34"/>
      <c r="D106" s="34"/>
      <c r="E106" s="34">
        <f t="shared" si="193"/>
        <v>0</v>
      </c>
      <c r="F106" s="36" t="e">
        <f t="shared" si="194"/>
        <v>#DIV/0!</v>
      </c>
      <c r="G106" s="31" t="e">
        <f t="shared" si="195"/>
        <v>#DIV/0!</v>
      </c>
      <c r="H106" s="31" t="e">
        <f t="shared" si="163"/>
        <v>#DIV/0!</v>
      </c>
      <c r="I106" s="42"/>
      <c r="J106" s="42">
        <f t="shared" si="164"/>
        <v>0</v>
      </c>
      <c r="L106" s="43" t="s">
        <v>47</v>
      </c>
      <c r="M106" s="34"/>
      <c r="N106" s="34"/>
      <c r="O106" s="34">
        <f t="shared" si="196"/>
        <v>0</v>
      </c>
      <c r="P106" s="36" t="e">
        <f t="shared" si="197"/>
        <v>#DIV/0!</v>
      </c>
      <c r="Q106" s="31" t="e">
        <f t="shared" si="198"/>
        <v>#DIV/0!</v>
      </c>
      <c r="R106" s="31" t="e">
        <f t="shared" si="165"/>
        <v>#DIV/0!</v>
      </c>
      <c r="S106" s="42"/>
      <c r="T106" s="42">
        <f t="shared" si="166"/>
        <v>0</v>
      </c>
      <c r="V106" s="43" t="s">
        <v>47</v>
      </c>
      <c r="W106" s="34"/>
      <c r="X106" s="34"/>
      <c r="Y106" s="34">
        <f t="shared" si="199"/>
        <v>0</v>
      </c>
      <c r="Z106" s="36" t="e">
        <f t="shared" si="200"/>
        <v>#DIV/0!</v>
      </c>
      <c r="AA106" s="31" t="e">
        <f t="shared" si="201"/>
        <v>#DIV/0!</v>
      </c>
      <c r="AB106" s="31" t="e">
        <f t="shared" si="167"/>
        <v>#DIV/0!</v>
      </c>
      <c r="AC106" s="42"/>
      <c r="AD106" s="42">
        <f t="shared" si="168"/>
        <v>0</v>
      </c>
      <c r="AF106" s="43" t="s">
        <v>47</v>
      </c>
      <c r="AG106" s="34"/>
      <c r="AH106" s="34"/>
      <c r="AI106" s="34">
        <f t="shared" si="202"/>
        <v>0</v>
      </c>
      <c r="AJ106" s="36" t="e">
        <f t="shared" si="203"/>
        <v>#DIV/0!</v>
      </c>
      <c r="AK106" s="31" t="e">
        <f t="shared" si="204"/>
        <v>#DIV/0!</v>
      </c>
      <c r="AL106" s="31" t="e">
        <f t="shared" si="169"/>
        <v>#DIV/0!</v>
      </c>
      <c r="AM106" s="42"/>
      <c r="AN106" s="42">
        <f t="shared" si="170"/>
        <v>0</v>
      </c>
      <c r="AP106" s="43" t="s">
        <v>47</v>
      </c>
      <c r="AQ106" s="34"/>
      <c r="AR106" s="34"/>
      <c r="AS106" s="34">
        <f t="shared" si="205"/>
        <v>0</v>
      </c>
      <c r="AT106" s="36" t="e">
        <f t="shared" si="206"/>
        <v>#DIV/0!</v>
      </c>
      <c r="AU106" s="31" t="e">
        <f t="shared" si="207"/>
        <v>#DIV/0!</v>
      </c>
      <c r="AV106" s="31" t="e">
        <f t="shared" si="171"/>
        <v>#DIV/0!</v>
      </c>
      <c r="AW106" s="42"/>
      <c r="AX106" s="42">
        <f t="shared" si="172"/>
        <v>0</v>
      </c>
      <c r="AZ106" s="43" t="s">
        <v>47</v>
      </c>
      <c r="BA106" s="34"/>
      <c r="BB106" s="34"/>
      <c r="BC106" s="34">
        <f t="shared" si="208"/>
        <v>0</v>
      </c>
      <c r="BD106" s="36" t="e">
        <f t="shared" si="209"/>
        <v>#DIV/0!</v>
      </c>
      <c r="BE106" s="31" t="e">
        <f t="shared" si="210"/>
        <v>#DIV/0!</v>
      </c>
      <c r="BF106" s="31" t="e">
        <f t="shared" si="173"/>
        <v>#DIV/0!</v>
      </c>
      <c r="BG106" s="42"/>
      <c r="BH106" s="42">
        <f t="shared" si="174"/>
        <v>0</v>
      </c>
      <c r="BI106" s="69"/>
      <c r="BJ106" s="43" t="s">
        <v>47</v>
      </c>
      <c r="BK106" s="34"/>
      <c r="BL106" s="34"/>
      <c r="BM106" s="34">
        <f t="shared" si="211"/>
        <v>0</v>
      </c>
      <c r="BN106" s="36" t="e">
        <f t="shared" si="212"/>
        <v>#DIV/0!</v>
      </c>
      <c r="BO106" s="31" t="e">
        <f t="shared" si="213"/>
        <v>#DIV/0!</v>
      </c>
      <c r="BP106" s="31" t="e">
        <f t="shared" si="175"/>
        <v>#DIV/0!</v>
      </c>
      <c r="BQ106" s="42"/>
      <c r="BR106" s="42">
        <f t="shared" si="176"/>
        <v>0</v>
      </c>
      <c r="BT106" s="43" t="s">
        <v>47</v>
      </c>
      <c r="BU106" s="34"/>
      <c r="BV106" s="34"/>
      <c r="BW106" s="34">
        <f t="shared" si="214"/>
        <v>0</v>
      </c>
      <c r="BX106" s="36" t="e">
        <f t="shared" si="215"/>
        <v>#DIV/0!</v>
      </c>
      <c r="BY106" s="31" t="e">
        <f t="shared" si="216"/>
        <v>#DIV/0!</v>
      </c>
      <c r="BZ106" s="31" t="e">
        <f t="shared" si="177"/>
        <v>#DIV/0!</v>
      </c>
      <c r="CA106" s="42"/>
      <c r="CB106" s="42">
        <f t="shared" si="178"/>
        <v>0</v>
      </c>
      <c r="CD106" s="43" t="s">
        <v>47</v>
      </c>
      <c r="CE106" s="34"/>
      <c r="CF106" s="34"/>
      <c r="CG106" s="34">
        <f t="shared" si="217"/>
        <v>0</v>
      </c>
      <c r="CH106" s="36" t="e">
        <f t="shared" si="218"/>
        <v>#DIV/0!</v>
      </c>
      <c r="CI106" s="31" t="e">
        <f t="shared" si="219"/>
        <v>#DIV/0!</v>
      </c>
      <c r="CJ106" s="31" t="e">
        <f t="shared" si="179"/>
        <v>#DIV/0!</v>
      </c>
      <c r="CK106" s="42"/>
      <c r="CL106" s="42">
        <f t="shared" si="180"/>
        <v>0</v>
      </c>
      <c r="CN106" s="43" t="s">
        <v>47</v>
      </c>
      <c r="CO106" s="34"/>
      <c r="CP106" s="34"/>
      <c r="CQ106" s="34">
        <f t="shared" si="220"/>
        <v>0</v>
      </c>
      <c r="CR106" s="36" t="e">
        <f t="shared" si="221"/>
        <v>#DIV/0!</v>
      </c>
      <c r="CS106" s="31" t="e">
        <f t="shared" si="222"/>
        <v>#DIV/0!</v>
      </c>
      <c r="CT106" s="31" t="e">
        <f t="shared" si="181"/>
        <v>#DIV/0!</v>
      </c>
      <c r="CU106" s="42"/>
      <c r="CV106" s="42">
        <f t="shared" si="182"/>
        <v>0</v>
      </c>
      <c r="CX106" s="43" t="s">
        <v>47</v>
      </c>
      <c r="CY106" s="34"/>
      <c r="CZ106" s="34"/>
      <c r="DA106" s="34">
        <f t="shared" si="223"/>
        <v>0</v>
      </c>
      <c r="DB106" s="36" t="e">
        <f t="shared" si="224"/>
        <v>#DIV/0!</v>
      </c>
      <c r="DC106" s="31" t="e">
        <f t="shared" si="225"/>
        <v>#DIV/0!</v>
      </c>
      <c r="DD106" s="31" t="e">
        <f t="shared" si="183"/>
        <v>#DIV/0!</v>
      </c>
      <c r="DE106" s="42"/>
      <c r="DF106" s="42">
        <f t="shared" si="184"/>
        <v>0</v>
      </c>
      <c r="DH106" s="43" t="s">
        <v>47</v>
      </c>
      <c r="DI106" s="34"/>
      <c r="DJ106" s="34"/>
      <c r="DK106" s="34">
        <f t="shared" si="226"/>
        <v>0</v>
      </c>
      <c r="DL106" s="36" t="e">
        <f t="shared" si="227"/>
        <v>#DIV/0!</v>
      </c>
      <c r="DM106" s="31" t="e">
        <f t="shared" si="228"/>
        <v>#DIV/0!</v>
      </c>
      <c r="DN106" s="31" t="e">
        <f t="shared" si="185"/>
        <v>#DIV/0!</v>
      </c>
      <c r="DO106" s="42"/>
      <c r="DP106" s="42">
        <f t="shared" si="186"/>
        <v>0</v>
      </c>
      <c r="DR106" s="43" t="s">
        <v>47</v>
      </c>
      <c r="DS106" s="34"/>
      <c r="DT106" s="34"/>
      <c r="DU106" s="34">
        <f t="shared" si="229"/>
        <v>0</v>
      </c>
      <c r="DV106" s="36" t="e">
        <f t="shared" si="230"/>
        <v>#DIV/0!</v>
      </c>
      <c r="DW106" s="31" t="e">
        <f t="shared" si="231"/>
        <v>#DIV/0!</v>
      </c>
      <c r="DX106" s="31" t="e">
        <f t="shared" si="187"/>
        <v>#DIV/0!</v>
      </c>
      <c r="DY106" s="42"/>
      <c r="DZ106" s="42">
        <f t="shared" si="188"/>
        <v>0</v>
      </c>
      <c r="EB106" s="43" t="s">
        <v>47</v>
      </c>
      <c r="EC106" s="34"/>
      <c r="ED106" s="34"/>
      <c r="EE106" s="34">
        <f t="shared" si="232"/>
        <v>0</v>
      </c>
      <c r="EF106" s="36" t="e">
        <f t="shared" si="233"/>
        <v>#DIV/0!</v>
      </c>
      <c r="EG106" s="31" t="e">
        <f t="shared" si="234"/>
        <v>#DIV/0!</v>
      </c>
      <c r="EH106" s="31" t="e">
        <f t="shared" si="189"/>
        <v>#DIV/0!</v>
      </c>
      <c r="EI106" s="42"/>
      <c r="EJ106" s="42">
        <f t="shared" si="190"/>
        <v>0</v>
      </c>
      <c r="EL106" s="43" t="s">
        <v>47</v>
      </c>
      <c r="EM106" s="34"/>
      <c r="EN106" s="34"/>
      <c r="EO106" s="34">
        <f t="shared" si="235"/>
        <v>0</v>
      </c>
      <c r="EP106" s="36" t="e">
        <f t="shared" si="236"/>
        <v>#DIV/0!</v>
      </c>
      <c r="EQ106" s="31" t="e">
        <f t="shared" si="237"/>
        <v>#DIV/0!</v>
      </c>
      <c r="ER106" s="31" t="e">
        <f t="shared" si="191"/>
        <v>#DIV/0!</v>
      </c>
      <c r="ES106" s="42"/>
      <c r="ET106" s="42">
        <f t="shared" si="192"/>
        <v>0</v>
      </c>
    </row>
    <row r="107" spans="2:150" x14ac:dyDescent="0.25">
      <c r="B107" s="43" t="s">
        <v>48</v>
      </c>
      <c r="C107" s="34"/>
      <c r="D107" s="34"/>
      <c r="E107" s="34">
        <f t="shared" si="193"/>
        <v>0</v>
      </c>
      <c r="F107" s="36" t="e">
        <f t="shared" si="194"/>
        <v>#DIV/0!</v>
      </c>
      <c r="G107" s="31" t="e">
        <f t="shared" si="195"/>
        <v>#DIV/0!</v>
      </c>
      <c r="H107" s="31" t="e">
        <f t="shared" si="163"/>
        <v>#DIV/0!</v>
      </c>
      <c r="I107" s="42"/>
      <c r="J107" s="42">
        <f t="shared" si="164"/>
        <v>0</v>
      </c>
      <c r="L107" s="43" t="s">
        <v>48</v>
      </c>
      <c r="M107" s="34"/>
      <c r="N107" s="34"/>
      <c r="O107" s="34">
        <f t="shared" si="196"/>
        <v>0</v>
      </c>
      <c r="P107" s="36" t="e">
        <f t="shared" si="197"/>
        <v>#DIV/0!</v>
      </c>
      <c r="Q107" s="31" t="e">
        <f t="shared" si="198"/>
        <v>#DIV/0!</v>
      </c>
      <c r="R107" s="31" t="e">
        <f t="shared" si="165"/>
        <v>#DIV/0!</v>
      </c>
      <c r="S107" s="42"/>
      <c r="T107" s="42">
        <f t="shared" si="166"/>
        <v>0</v>
      </c>
      <c r="V107" s="43" t="s">
        <v>48</v>
      </c>
      <c r="W107" s="34"/>
      <c r="X107" s="34"/>
      <c r="Y107" s="34">
        <f t="shared" si="199"/>
        <v>0</v>
      </c>
      <c r="Z107" s="36" t="e">
        <f t="shared" si="200"/>
        <v>#DIV/0!</v>
      </c>
      <c r="AA107" s="31" t="e">
        <f t="shared" si="201"/>
        <v>#DIV/0!</v>
      </c>
      <c r="AB107" s="31" t="e">
        <f t="shared" si="167"/>
        <v>#DIV/0!</v>
      </c>
      <c r="AC107" s="42"/>
      <c r="AD107" s="42">
        <f t="shared" si="168"/>
        <v>0</v>
      </c>
      <c r="AF107" s="43" t="s">
        <v>48</v>
      </c>
      <c r="AG107" s="34"/>
      <c r="AH107" s="34"/>
      <c r="AI107" s="34">
        <f t="shared" si="202"/>
        <v>0</v>
      </c>
      <c r="AJ107" s="36" t="e">
        <f t="shared" si="203"/>
        <v>#DIV/0!</v>
      </c>
      <c r="AK107" s="31" t="e">
        <f t="shared" si="204"/>
        <v>#DIV/0!</v>
      </c>
      <c r="AL107" s="31" t="e">
        <f t="shared" si="169"/>
        <v>#DIV/0!</v>
      </c>
      <c r="AM107" s="42"/>
      <c r="AN107" s="42">
        <f t="shared" si="170"/>
        <v>0</v>
      </c>
      <c r="AP107" s="43" t="s">
        <v>48</v>
      </c>
      <c r="AQ107" s="34"/>
      <c r="AR107" s="34"/>
      <c r="AS107" s="34">
        <f t="shared" si="205"/>
        <v>0</v>
      </c>
      <c r="AT107" s="36" t="e">
        <f t="shared" si="206"/>
        <v>#DIV/0!</v>
      </c>
      <c r="AU107" s="31" t="e">
        <f t="shared" si="207"/>
        <v>#DIV/0!</v>
      </c>
      <c r="AV107" s="31" t="e">
        <f t="shared" si="171"/>
        <v>#DIV/0!</v>
      </c>
      <c r="AW107" s="42"/>
      <c r="AX107" s="42">
        <f t="shared" si="172"/>
        <v>0</v>
      </c>
      <c r="AZ107" s="43" t="s">
        <v>48</v>
      </c>
      <c r="BA107" s="34"/>
      <c r="BB107" s="34"/>
      <c r="BC107" s="34">
        <f t="shared" si="208"/>
        <v>0</v>
      </c>
      <c r="BD107" s="36" t="e">
        <f t="shared" si="209"/>
        <v>#DIV/0!</v>
      </c>
      <c r="BE107" s="31" t="e">
        <f t="shared" si="210"/>
        <v>#DIV/0!</v>
      </c>
      <c r="BF107" s="31" t="e">
        <f t="shared" si="173"/>
        <v>#DIV/0!</v>
      </c>
      <c r="BG107" s="42"/>
      <c r="BH107" s="42">
        <f t="shared" si="174"/>
        <v>0</v>
      </c>
      <c r="BI107" s="69"/>
      <c r="BJ107" s="43" t="s">
        <v>48</v>
      </c>
      <c r="BK107" s="34"/>
      <c r="BL107" s="34"/>
      <c r="BM107" s="34">
        <f t="shared" si="211"/>
        <v>0</v>
      </c>
      <c r="BN107" s="36" t="e">
        <f t="shared" si="212"/>
        <v>#DIV/0!</v>
      </c>
      <c r="BO107" s="31" t="e">
        <f t="shared" si="213"/>
        <v>#DIV/0!</v>
      </c>
      <c r="BP107" s="31" t="e">
        <f t="shared" si="175"/>
        <v>#DIV/0!</v>
      </c>
      <c r="BQ107" s="42"/>
      <c r="BR107" s="42">
        <f t="shared" si="176"/>
        <v>0</v>
      </c>
      <c r="BT107" s="43" t="s">
        <v>48</v>
      </c>
      <c r="BU107" s="34"/>
      <c r="BV107" s="34"/>
      <c r="BW107" s="34">
        <f t="shared" si="214"/>
        <v>0</v>
      </c>
      <c r="BX107" s="36" t="e">
        <f t="shared" si="215"/>
        <v>#DIV/0!</v>
      </c>
      <c r="BY107" s="31" t="e">
        <f t="shared" si="216"/>
        <v>#DIV/0!</v>
      </c>
      <c r="BZ107" s="31" t="e">
        <f t="shared" si="177"/>
        <v>#DIV/0!</v>
      </c>
      <c r="CA107" s="42"/>
      <c r="CB107" s="42">
        <f t="shared" si="178"/>
        <v>0</v>
      </c>
      <c r="CD107" s="43" t="s">
        <v>48</v>
      </c>
      <c r="CE107" s="34"/>
      <c r="CF107" s="34"/>
      <c r="CG107" s="34">
        <f t="shared" si="217"/>
        <v>0</v>
      </c>
      <c r="CH107" s="36" t="e">
        <f t="shared" si="218"/>
        <v>#DIV/0!</v>
      </c>
      <c r="CI107" s="31" t="e">
        <f t="shared" si="219"/>
        <v>#DIV/0!</v>
      </c>
      <c r="CJ107" s="31" t="e">
        <f t="shared" si="179"/>
        <v>#DIV/0!</v>
      </c>
      <c r="CK107" s="42"/>
      <c r="CL107" s="42">
        <f t="shared" si="180"/>
        <v>0</v>
      </c>
      <c r="CN107" s="43" t="s">
        <v>48</v>
      </c>
      <c r="CO107" s="34"/>
      <c r="CP107" s="34"/>
      <c r="CQ107" s="34">
        <f t="shared" si="220"/>
        <v>0</v>
      </c>
      <c r="CR107" s="36" t="e">
        <f t="shared" si="221"/>
        <v>#DIV/0!</v>
      </c>
      <c r="CS107" s="31" t="e">
        <f t="shared" si="222"/>
        <v>#DIV/0!</v>
      </c>
      <c r="CT107" s="31" t="e">
        <f t="shared" si="181"/>
        <v>#DIV/0!</v>
      </c>
      <c r="CU107" s="42"/>
      <c r="CV107" s="42">
        <f t="shared" si="182"/>
        <v>0</v>
      </c>
      <c r="CX107" s="43" t="s">
        <v>48</v>
      </c>
      <c r="CY107" s="34"/>
      <c r="CZ107" s="34"/>
      <c r="DA107" s="34">
        <f t="shared" si="223"/>
        <v>0</v>
      </c>
      <c r="DB107" s="36" t="e">
        <f t="shared" si="224"/>
        <v>#DIV/0!</v>
      </c>
      <c r="DC107" s="31" t="e">
        <f t="shared" si="225"/>
        <v>#DIV/0!</v>
      </c>
      <c r="DD107" s="31" t="e">
        <f t="shared" si="183"/>
        <v>#DIV/0!</v>
      </c>
      <c r="DE107" s="42"/>
      <c r="DF107" s="42">
        <f t="shared" si="184"/>
        <v>0</v>
      </c>
      <c r="DH107" s="43" t="s">
        <v>48</v>
      </c>
      <c r="DI107" s="34"/>
      <c r="DJ107" s="34"/>
      <c r="DK107" s="34">
        <f t="shared" si="226"/>
        <v>0</v>
      </c>
      <c r="DL107" s="36" t="e">
        <f t="shared" si="227"/>
        <v>#DIV/0!</v>
      </c>
      <c r="DM107" s="31" t="e">
        <f t="shared" si="228"/>
        <v>#DIV/0!</v>
      </c>
      <c r="DN107" s="31" t="e">
        <f t="shared" si="185"/>
        <v>#DIV/0!</v>
      </c>
      <c r="DO107" s="42"/>
      <c r="DP107" s="42">
        <f t="shared" si="186"/>
        <v>0</v>
      </c>
      <c r="DR107" s="43" t="s">
        <v>48</v>
      </c>
      <c r="DS107" s="34"/>
      <c r="DT107" s="34"/>
      <c r="DU107" s="34">
        <f t="shared" si="229"/>
        <v>0</v>
      </c>
      <c r="DV107" s="36" t="e">
        <f t="shared" si="230"/>
        <v>#DIV/0!</v>
      </c>
      <c r="DW107" s="31" t="e">
        <f t="shared" si="231"/>
        <v>#DIV/0!</v>
      </c>
      <c r="DX107" s="31" t="e">
        <f t="shared" si="187"/>
        <v>#DIV/0!</v>
      </c>
      <c r="DY107" s="42"/>
      <c r="DZ107" s="42">
        <f t="shared" si="188"/>
        <v>0</v>
      </c>
      <c r="EB107" s="43" t="s">
        <v>48</v>
      </c>
      <c r="EC107" s="34"/>
      <c r="ED107" s="34"/>
      <c r="EE107" s="34">
        <f t="shared" si="232"/>
        <v>0</v>
      </c>
      <c r="EF107" s="36" t="e">
        <f t="shared" si="233"/>
        <v>#DIV/0!</v>
      </c>
      <c r="EG107" s="31" t="e">
        <f t="shared" si="234"/>
        <v>#DIV/0!</v>
      </c>
      <c r="EH107" s="31" t="e">
        <f t="shared" si="189"/>
        <v>#DIV/0!</v>
      </c>
      <c r="EI107" s="42"/>
      <c r="EJ107" s="42">
        <f t="shared" si="190"/>
        <v>0</v>
      </c>
      <c r="EL107" s="43" t="s">
        <v>48</v>
      </c>
      <c r="EM107" s="34"/>
      <c r="EN107" s="34"/>
      <c r="EO107" s="34">
        <f t="shared" si="235"/>
        <v>0</v>
      </c>
      <c r="EP107" s="36" t="e">
        <f t="shared" si="236"/>
        <v>#DIV/0!</v>
      </c>
      <c r="EQ107" s="31" t="e">
        <f t="shared" si="237"/>
        <v>#DIV/0!</v>
      </c>
      <c r="ER107" s="31" t="e">
        <f t="shared" si="191"/>
        <v>#DIV/0!</v>
      </c>
      <c r="ES107" s="42"/>
      <c r="ET107" s="42">
        <f t="shared" si="192"/>
        <v>0</v>
      </c>
    </row>
    <row r="108" spans="2:150" x14ac:dyDescent="0.25">
      <c r="B108" s="43" t="s">
        <v>49</v>
      </c>
      <c r="C108" s="34"/>
      <c r="D108" s="34"/>
      <c r="E108" s="34">
        <f t="shared" si="193"/>
        <v>0</v>
      </c>
      <c r="F108" s="36" t="e">
        <f t="shared" si="194"/>
        <v>#DIV/0!</v>
      </c>
      <c r="G108" s="31" t="e">
        <f t="shared" si="195"/>
        <v>#DIV/0!</v>
      </c>
      <c r="H108" s="31" t="e">
        <f t="shared" si="163"/>
        <v>#DIV/0!</v>
      </c>
      <c r="I108" s="42"/>
      <c r="J108" s="42">
        <f t="shared" si="164"/>
        <v>0</v>
      </c>
      <c r="L108" s="43" t="s">
        <v>49</v>
      </c>
      <c r="M108" s="34"/>
      <c r="N108" s="34"/>
      <c r="O108" s="34">
        <f t="shared" si="196"/>
        <v>0</v>
      </c>
      <c r="P108" s="36" t="e">
        <f t="shared" si="197"/>
        <v>#DIV/0!</v>
      </c>
      <c r="Q108" s="31" t="e">
        <f t="shared" si="198"/>
        <v>#DIV/0!</v>
      </c>
      <c r="R108" s="31" t="e">
        <f t="shared" si="165"/>
        <v>#DIV/0!</v>
      </c>
      <c r="S108" s="42"/>
      <c r="T108" s="42">
        <f t="shared" si="166"/>
        <v>0</v>
      </c>
      <c r="V108" s="43" t="s">
        <v>49</v>
      </c>
      <c r="W108" s="34"/>
      <c r="X108" s="34"/>
      <c r="Y108" s="34">
        <f t="shared" si="199"/>
        <v>0</v>
      </c>
      <c r="Z108" s="36" t="e">
        <f t="shared" si="200"/>
        <v>#DIV/0!</v>
      </c>
      <c r="AA108" s="31" t="e">
        <f t="shared" si="201"/>
        <v>#DIV/0!</v>
      </c>
      <c r="AB108" s="31" t="e">
        <f t="shared" si="167"/>
        <v>#DIV/0!</v>
      </c>
      <c r="AC108" s="42"/>
      <c r="AD108" s="42">
        <f t="shared" si="168"/>
        <v>0</v>
      </c>
      <c r="AF108" s="43" t="s">
        <v>49</v>
      </c>
      <c r="AG108" s="34"/>
      <c r="AH108" s="34"/>
      <c r="AI108" s="34">
        <f t="shared" si="202"/>
        <v>0</v>
      </c>
      <c r="AJ108" s="36" t="e">
        <f t="shared" si="203"/>
        <v>#DIV/0!</v>
      </c>
      <c r="AK108" s="31" t="e">
        <f t="shared" si="204"/>
        <v>#DIV/0!</v>
      </c>
      <c r="AL108" s="31" t="e">
        <f t="shared" si="169"/>
        <v>#DIV/0!</v>
      </c>
      <c r="AM108" s="42"/>
      <c r="AN108" s="42">
        <f t="shared" si="170"/>
        <v>0</v>
      </c>
      <c r="AP108" s="43" t="s">
        <v>49</v>
      </c>
      <c r="AQ108" s="34"/>
      <c r="AR108" s="34"/>
      <c r="AS108" s="34">
        <f t="shared" si="205"/>
        <v>0</v>
      </c>
      <c r="AT108" s="36" t="e">
        <f t="shared" si="206"/>
        <v>#DIV/0!</v>
      </c>
      <c r="AU108" s="31" t="e">
        <f t="shared" si="207"/>
        <v>#DIV/0!</v>
      </c>
      <c r="AV108" s="31" t="e">
        <f t="shared" si="171"/>
        <v>#DIV/0!</v>
      </c>
      <c r="AW108" s="42"/>
      <c r="AX108" s="42">
        <f t="shared" si="172"/>
        <v>0</v>
      </c>
      <c r="AZ108" s="43" t="s">
        <v>49</v>
      </c>
      <c r="BA108" s="34"/>
      <c r="BB108" s="34"/>
      <c r="BC108" s="34">
        <f t="shared" si="208"/>
        <v>0</v>
      </c>
      <c r="BD108" s="36" t="e">
        <f t="shared" si="209"/>
        <v>#DIV/0!</v>
      </c>
      <c r="BE108" s="31" t="e">
        <f t="shared" si="210"/>
        <v>#DIV/0!</v>
      </c>
      <c r="BF108" s="31" t="e">
        <f t="shared" si="173"/>
        <v>#DIV/0!</v>
      </c>
      <c r="BG108" s="42"/>
      <c r="BH108" s="42">
        <f t="shared" si="174"/>
        <v>0</v>
      </c>
      <c r="BI108" s="69"/>
      <c r="BJ108" s="43" t="s">
        <v>49</v>
      </c>
      <c r="BK108" s="34"/>
      <c r="BL108" s="34"/>
      <c r="BM108" s="34">
        <f t="shared" si="211"/>
        <v>0</v>
      </c>
      <c r="BN108" s="36" t="e">
        <f t="shared" si="212"/>
        <v>#DIV/0!</v>
      </c>
      <c r="BO108" s="31" t="e">
        <f t="shared" si="213"/>
        <v>#DIV/0!</v>
      </c>
      <c r="BP108" s="31" t="e">
        <f t="shared" si="175"/>
        <v>#DIV/0!</v>
      </c>
      <c r="BQ108" s="42"/>
      <c r="BR108" s="42">
        <f t="shared" si="176"/>
        <v>0</v>
      </c>
      <c r="BT108" s="43" t="s">
        <v>49</v>
      </c>
      <c r="BU108" s="34"/>
      <c r="BV108" s="34"/>
      <c r="BW108" s="34">
        <f t="shared" si="214"/>
        <v>0</v>
      </c>
      <c r="BX108" s="36" t="e">
        <f t="shared" si="215"/>
        <v>#DIV/0!</v>
      </c>
      <c r="BY108" s="31" t="e">
        <f t="shared" si="216"/>
        <v>#DIV/0!</v>
      </c>
      <c r="BZ108" s="31" t="e">
        <f t="shared" si="177"/>
        <v>#DIV/0!</v>
      </c>
      <c r="CA108" s="42"/>
      <c r="CB108" s="42">
        <f t="shared" si="178"/>
        <v>0</v>
      </c>
      <c r="CD108" s="43" t="s">
        <v>49</v>
      </c>
      <c r="CE108" s="34"/>
      <c r="CF108" s="34"/>
      <c r="CG108" s="34">
        <f t="shared" si="217"/>
        <v>0</v>
      </c>
      <c r="CH108" s="36" t="e">
        <f t="shared" si="218"/>
        <v>#DIV/0!</v>
      </c>
      <c r="CI108" s="31" t="e">
        <f t="shared" si="219"/>
        <v>#DIV/0!</v>
      </c>
      <c r="CJ108" s="31" t="e">
        <f t="shared" si="179"/>
        <v>#DIV/0!</v>
      </c>
      <c r="CK108" s="42"/>
      <c r="CL108" s="42">
        <f t="shared" si="180"/>
        <v>0</v>
      </c>
      <c r="CN108" s="43" t="s">
        <v>49</v>
      </c>
      <c r="CO108" s="34"/>
      <c r="CP108" s="34"/>
      <c r="CQ108" s="34">
        <f t="shared" si="220"/>
        <v>0</v>
      </c>
      <c r="CR108" s="36" t="e">
        <f t="shared" si="221"/>
        <v>#DIV/0!</v>
      </c>
      <c r="CS108" s="31" t="e">
        <f t="shared" si="222"/>
        <v>#DIV/0!</v>
      </c>
      <c r="CT108" s="31" t="e">
        <f t="shared" si="181"/>
        <v>#DIV/0!</v>
      </c>
      <c r="CU108" s="42"/>
      <c r="CV108" s="42">
        <f t="shared" si="182"/>
        <v>0</v>
      </c>
      <c r="CX108" s="43" t="s">
        <v>49</v>
      </c>
      <c r="CY108" s="34"/>
      <c r="CZ108" s="34"/>
      <c r="DA108" s="34">
        <f t="shared" si="223"/>
        <v>0</v>
      </c>
      <c r="DB108" s="36" t="e">
        <f t="shared" si="224"/>
        <v>#DIV/0!</v>
      </c>
      <c r="DC108" s="31" t="e">
        <f t="shared" si="225"/>
        <v>#DIV/0!</v>
      </c>
      <c r="DD108" s="31" t="e">
        <f t="shared" si="183"/>
        <v>#DIV/0!</v>
      </c>
      <c r="DE108" s="42"/>
      <c r="DF108" s="42">
        <f t="shared" si="184"/>
        <v>0</v>
      </c>
      <c r="DH108" s="43" t="s">
        <v>49</v>
      </c>
      <c r="DI108" s="34"/>
      <c r="DJ108" s="34"/>
      <c r="DK108" s="34">
        <f t="shared" si="226"/>
        <v>0</v>
      </c>
      <c r="DL108" s="36" t="e">
        <f t="shared" si="227"/>
        <v>#DIV/0!</v>
      </c>
      <c r="DM108" s="31" t="e">
        <f t="shared" si="228"/>
        <v>#DIV/0!</v>
      </c>
      <c r="DN108" s="31" t="e">
        <f t="shared" si="185"/>
        <v>#DIV/0!</v>
      </c>
      <c r="DO108" s="42"/>
      <c r="DP108" s="42">
        <f t="shared" si="186"/>
        <v>0</v>
      </c>
      <c r="DR108" s="43" t="s">
        <v>49</v>
      </c>
      <c r="DS108" s="34"/>
      <c r="DT108" s="34"/>
      <c r="DU108" s="34">
        <f t="shared" si="229"/>
        <v>0</v>
      </c>
      <c r="DV108" s="36" t="e">
        <f t="shared" si="230"/>
        <v>#DIV/0!</v>
      </c>
      <c r="DW108" s="31" t="e">
        <f t="shared" si="231"/>
        <v>#DIV/0!</v>
      </c>
      <c r="DX108" s="31" t="e">
        <f t="shared" si="187"/>
        <v>#DIV/0!</v>
      </c>
      <c r="DY108" s="42"/>
      <c r="DZ108" s="42">
        <f t="shared" si="188"/>
        <v>0</v>
      </c>
      <c r="EB108" s="43" t="s">
        <v>49</v>
      </c>
      <c r="EC108" s="34"/>
      <c r="ED108" s="34"/>
      <c r="EE108" s="34">
        <f t="shared" si="232"/>
        <v>0</v>
      </c>
      <c r="EF108" s="36" t="e">
        <f t="shared" si="233"/>
        <v>#DIV/0!</v>
      </c>
      <c r="EG108" s="31" t="e">
        <f t="shared" si="234"/>
        <v>#DIV/0!</v>
      </c>
      <c r="EH108" s="31" t="e">
        <f t="shared" si="189"/>
        <v>#DIV/0!</v>
      </c>
      <c r="EI108" s="42"/>
      <c r="EJ108" s="42">
        <f t="shared" si="190"/>
        <v>0</v>
      </c>
      <c r="EL108" s="43" t="s">
        <v>49</v>
      </c>
      <c r="EM108" s="34"/>
      <c r="EN108" s="34"/>
      <c r="EO108" s="34">
        <f t="shared" si="235"/>
        <v>0</v>
      </c>
      <c r="EP108" s="36" t="e">
        <f t="shared" si="236"/>
        <v>#DIV/0!</v>
      </c>
      <c r="EQ108" s="31" t="e">
        <f t="shared" si="237"/>
        <v>#DIV/0!</v>
      </c>
      <c r="ER108" s="31" t="e">
        <f t="shared" si="191"/>
        <v>#DIV/0!</v>
      </c>
      <c r="ES108" s="42"/>
      <c r="ET108" s="42">
        <f t="shared" si="192"/>
        <v>0</v>
      </c>
    </row>
    <row r="109" spans="2:150" x14ac:dyDescent="0.25">
      <c r="B109" s="43" t="s">
        <v>50</v>
      </c>
      <c r="C109" s="34"/>
      <c r="D109" s="34"/>
      <c r="E109" s="34">
        <f t="shared" si="193"/>
        <v>0</v>
      </c>
      <c r="F109" s="36" t="e">
        <f t="shared" si="194"/>
        <v>#DIV/0!</v>
      </c>
      <c r="G109" s="31" t="e">
        <f t="shared" si="195"/>
        <v>#DIV/0!</v>
      </c>
      <c r="H109" s="31" t="e">
        <f t="shared" si="163"/>
        <v>#DIV/0!</v>
      </c>
      <c r="I109" s="42"/>
      <c r="J109" s="42">
        <f t="shared" si="164"/>
        <v>0</v>
      </c>
      <c r="L109" s="43" t="s">
        <v>50</v>
      </c>
      <c r="M109" s="34"/>
      <c r="N109" s="34"/>
      <c r="O109" s="34">
        <f t="shared" si="196"/>
        <v>0</v>
      </c>
      <c r="P109" s="36" t="e">
        <f t="shared" si="197"/>
        <v>#DIV/0!</v>
      </c>
      <c r="Q109" s="31" t="e">
        <f t="shared" si="198"/>
        <v>#DIV/0!</v>
      </c>
      <c r="R109" s="31" t="e">
        <f t="shared" si="165"/>
        <v>#DIV/0!</v>
      </c>
      <c r="S109" s="42"/>
      <c r="T109" s="42">
        <f t="shared" si="166"/>
        <v>0</v>
      </c>
      <c r="V109" s="43" t="s">
        <v>50</v>
      </c>
      <c r="W109" s="34"/>
      <c r="X109" s="34"/>
      <c r="Y109" s="34">
        <f t="shared" si="199"/>
        <v>0</v>
      </c>
      <c r="Z109" s="36" t="e">
        <f t="shared" si="200"/>
        <v>#DIV/0!</v>
      </c>
      <c r="AA109" s="31" t="e">
        <f t="shared" si="201"/>
        <v>#DIV/0!</v>
      </c>
      <c r="AB109" s="31" t="e">
        <f t="shared" si="167"/>
        <v>#DIV/0!</v>
      </c>
      <c r="AC109" s="42"/>
      <c r="AD109" s="42">
        <f t="shared" si="168"/>
        <v>0</v>
      </c>
      <c r="AF109" s="43" t="s">
        <v>50</v>
      </c>
      <c r="AG109" s="34"/>
      <c r="AH109" s="34"/>
      <c r="AI109" s="34">
        <f t="shared" si="202"/>
        <v>0</v>
      </c>
      <c r="AJ109" s="36" t="e">
        <f t="shared" si="203"/>
        <v>#DIV/0!</v>
      </c>
      <c r="AK109" s="31" t="e">
        <f t="shared" si="204"/>
        <v>#DIV/0!</v>
      </c>
      <c r="AL109" s="31" t="e">
        <f t="shared" si="169"/>
        <v>#DIV/0!</v>
      </c>
      <c r="AM109" s="42"/>
      <c r="AN109" s="42">
        <f t="shared" si="170"/>
        <v>0</v>
      </c>
      <c r="AP109" s="43" t="s">
        <v>50</v>
      </c>
      <c r="AQ109" s="34"/>
      <c r="AR109" s="34"/>
      <c r="AS109" s="34">
        <f t="shared" si="205"/>
        <v>0</v>
      </c>
      <c r="AT109" s="36" t="e">
        <f t="shared" si="206"/>
        <v>#DIV/0!</v>
      </c>
      <c r="AU109" s="31" t="e">
        <f t="shared" si="207"/>
        <v>#DIV/0!</v>
      </c>
      <c r="AV109" s="31" t="e">
        <f t="shared" si="171"/>
        <v>#DIV/0!</v>
      </c>
      <c r="AW109" s="42"/>
      <c r="AX109" s="42">
        <f t="shared" si="172"/>
        <v>0</v>
      </c>
      <c r="AZ109" s="43" t="s">
        <v>50</v>
      </c>
      <c r="BA109" s="34"/>
      <c r="BB109" s="34"/>
      <c r="BC109" s="34">
        <f t="shared" si="208"/>
        <v>0</v>
      </c>
      <c r="BD109" s="36" t="e">
        <f t="shared" si="209"/>
        <v>#DIV/0!</v>
      </c>
      <c r="BE109" s="31" t="e">
        <f t="shared" si="210"/>
        <v>#DIV/0!</v>
      </c>
      <c r="BF109" s="31" t="e">
        <f t="shared" si="173"/>
        <v>#DIV/0!</v>
      </c>
      <c r="BG109" s="42"/>
      <c r="BH109" s="42">
        <f t="shared" si="174"/>
        <v>0</v>
      </c>
      <c r="BI109" s="69"/>
      <c r="BJ109" s="43" t="s">
        <v>50</v>
      </c>
      <c r="BK109" s="34"/>
      <c r="BL109" s="34"/>
      <c r="BM109" s="34">
        <f t="shared" si="211"/>
        <v>0</v>
      </c>
      <c r="BN109" s="36" t="e">
        <f t="shared" si="212"/>
        <v>#DIV/0!</v>
      </c>
      <c r="BO109" s="31" t="e">
        <f t="shared" si="213"/>
        <v>#DIV/0!</v>
      </c>
      <c r="BP109" s="31" t="e">
        <f t="shared" si="175"/>
        <v>#DIV/0!</v>
      </c>
      <c r="BQ109" s="42"/>
      <c r="BR109" s="42">
        <f t="shared" si="176"/>
        <v>0</v>
      </c>
      <c r="BT109" s="43" t="s">
        <v>50</v>
      </c>
      <c r="BU109" s="34"/>
      <c r="BV109" s="34"/>
      <c r="BW109" s="34">
        <f t="shared" si="214"/>
        <v>0</v>
      </c>
      <c r="BX109" s="36" t="e">
        <f t="shared" si="215"/>
        <v>#DIV/0!</v>
      </c>
      <c r="BY109" s="31" t="e">
        <f t="shared" si="216"/>
        <v>#DIV/0!</v>
      </c>
      <c r="BZ109" s="31" t="e">
        <f t="shared" si="177"/>
        <v>#DIV/0!</v>
      </c>
      <c r="CA109" s="42"/>
      <c r="CB109" s="42">
        <f t="shared" si="178"/>
        <v>0</v>
      </c>
      <c r="CD109" s="43" t="s">
        <v>50</v>
      </c>
      <c r="CE109" s="34"/>
      <c r="CF109" s="34"/>
      <c r="CG109" s="34">
        <f t="shared" si="217"/>
        <v>0</v>
      </c>
      <c r="CH109" s="36" t="e">
        <f t="shared" si="218"/>
        <v>#DIV/0!</v>
      </c>
      <c r="CI109" s="31" t="e">
        <f t="shared" si="219"/>
        <v>#DIV/0!</v>
      </c>
      <c r="CJ109" s="31" t="e">
        <f t="shared" si="179"/>
        <v>#DIV/0!</v>
      </c>
      <c r="CK109" s="42"/>
      <c r="CL109" s="42">
        <f t="shared" si="180"/>
        <v>0</v>
      </c>
      <c r="CN109" s="43" t="s">
        <v>50</v>
      </c>
      <c r="CO109" s="34"/>
      <c r="CP109" s="34"/>
      <c r="CQ109" s="34">
        <f t="shared" si="220"/>
        <v>0</v>
      </c>
      <c r="CR109" s="36" t="e">
        <f t="shared" si="221"/>
        <v>#DIV/0!</v>
      </c>
      <c r="CS109" s="31" t="e">
        <f t="shared" si="222"/>
        <v>#DIV/0!</v>
      </c>
      <c r="CT109" s="31" t="e">
        <f t="shared" si="181"/>
        <v>#DIV/0!</v>
      </c>
      <c r="CU109" s="42"/>
      <c r="CV109" s="42">
        <f t="shared" si="182"/>
        <v>0</v>
      </c>
      <c r="CX109" s="43" t="s">
        <v>50</v>
      </c>
      <c r="CY109" s="34"/>
      <c r="CZ109" s="34"/>
      <c r="DA109" s="34">
        <f t="shared" si="223"/>
        <v>0</v>
      </c>
      <c r="DB109" s="36" t="e">
        <f t="shared" si="224"/>
        <v>#DIV/0!</v>
      </c>
      <c r="DC109" s="31" t="e">
        <f t="shared" si="225"/>
        <v>#DIV/0!</v>
      </c>
      <c r="DD109" s="31" t="e">
        <f t="shared" si="183"/>
        <v>#DIV/0!</v>
      </c>
      <c r="DE109" s="42"/>
      <c r="DF109" s="42">
        <f t="shared" si="184"/>
        <v>0</v>
      </c>
      <c r="DH109" s="43" t="s">
        <v>50</v>
      </c>
      <c r="DI109" s="34"/>
      <c r="DJ109" s="34"/>
      <c r="DK109" s="34">
        <f t="shared" si="226"/>
        <v>0</v>
      </c>
      <c r="DL109" s="36" t="e">
        <f t="shared" si="227"/>
        <v>#DIV/0!</v>
      </c>
      <c r="DM109" s="31" t="e">
        <f t="shared" si="228"/>
        <v>#DIV/0!</v>
      </c>
      <c r="DN109" s="31" t="e">
        <f t="shared" si="185"/>
        <v>#DIV/0!</v>
      </c>
      <c r="DO109" s="42"/>
      <c r="DP109" s="42">
        <f t="shared" si="186"/>
        <v>0</v>
      </c>
      <c r="DR109" s="43" t="s">
        <v>50</v>
      </c>
      <c r="DS109" s="34"/>
      <c r="DT109" s="34"/>
      <c r="DU109" s="34">
        <f t="shared" si="229"/>
        <v>0</v>
      </c>
      <c r="DV109" s="36" t="e">
        <f t="shared" si="230"/>
        <v>#DIV/0!</v>
      </c>
      <c r="DW109" s="31" t="e">
        <f t="shared" si="231"/>
        <v>#DIV/0!</v>
      </c>
      <c r="DX109" s="31" t="e">
        <f t="shared" si="187"/>
        <v>#DIV/0!</v>
      </c>
      <c r="DY109" s="42"/>
      <c r="DZ109" s="42">
        <f t="shared" si="188"/>
        <v>0</v>
      </c>
      <c r="EB109" s="43" t="s">
        <v>50</v>
      </c>
      <c r="EC109" s="34"/>
      <c r="ED109" s="34"/>
      <c r="EE109" s="34">
        <f t="shared" si="232"/>
        <v>0</v>
      </c>
      <c r="EF109" s="36" t="e">
        <f t="shared" si="233"/>
        <v>#DIV/0!</v>
      </c>
      <c r="EG109" s="31" t="e">
        <f t="shared" si="234"/>
        <v>#DIV/0!</v>
      </c>
      <c r="EH109" s="31" t="e">
        <f t="shared" si="189"/>
        <v>#DIV/0!</v>
      </c>
      <c r="EI109" s="42"/>
      <c r="EJ109" s="42">
        <f t="shared" si="190"/>
        <v>0</v>
      </c>
      <c r="EL109" s="43" t="s">
        <v>50</v>
      </c>
      <c r="EM109" s="34"/>
      <c r="EN109" s="34"/>
      <c r="EO109" s="34">
        <f t="shared" si="235"/>
        <v>0</v>
      </c>
      <c r="EP109" s="36" t="e">
        <f t="shared" si="236"/>
        <v>#DIV/0!</v>
      </c>
      <c r="EQ109" s="31" t="e">
        <f t="shared" si="237"/>
        <v>#DIV/0!</v>
      </c>
      <c r="ER109" s="31" t="e">
        <f t="shared" si="191"/>
        <v>#DIV/0!</v>
      </c>
      <c r="ES109" s="42"/>
      <c r="ET109" s="42">
        <f t="shared" si="192"/>
        <v>0</v>
      </c>
    </row>
    <row r="110" spans="2:150" x14ac:dyDescent="0.25">
      <c r="B110" s="43" t="s">
        <v>51</v>
      </c>
      <c r="C110" s="34"/>
      <c r="D110" s="34"/>
      <c r="E110" s="34">
        <f t="shared" si="193"/>
        <v>0</v>
      </c>
      <c r="F110" s="36" t="e">
        <f t="shared" si="194"/>
        <v>#DIV/0!</v>
      </c>
      <c r="G110" s="31" t="e">
        <f t="shared" si="195"/>
        <v>#DIV/0!</v>
      </c>
      <c r="H110" s="31" t="e">
        <f t="shared" si="163"/>
        <v>#DIV/0!</v>
      </c>
      <c r="I110" s="42"/>
      <c r="J110" s="42">
        <f t="shared" si="164"/>
        <v>0</v>
      </c>
      <c r="L110" s="43" t="s">
        <v>51</v>
      </c>
      <c r="M110" s="34"/>
      <c r="N110" s="34"/>
      <c r="O110" s="34">
        <f t="shared" si="196"/>
        <v>0</v>
      </c>
      <c r="P110" s="36" t="e">
        <f t="shared" si="197"/>
        <v>#DIV/0!</v>
      </c>
      <c r="Q110" s="31" t="e">
        <f t="shared" si="198"/>
        <v>#DIV/0!</v>
      </c>
      <c r="R110" s="31" t="e">
        <f t="shared" si="165"/>
        <v>#DIV/0!</v>
      </c>
      <c r="S110" s="42"/>
      <c r="T110" s="42">
        <f t="shared" si="166"/>
        <v>0</v>
      </c>
      <c r="V110" s="43" t="s">
        <v>51</v>
      </c>
      <c r="W110" s="34"/>
      <c r="X110" s="34"/>
      <c r="Y110" s="34">
        <f t="shared" si="199"/>
        <v>0</v>
      </c>
      <c r="Z110" s="36" t="e">
        <f t="shared" si="200"/>
        <v>#DIV/0!</v>
      </c>
      <c r="AA110" s="31" t="e">
        <f t="shared" si="201"/>
        <v>#DIV/0!</v>
      </c>
      <c r="AB110" s="31" t="e">
        <f t="shared" si="167"/>
        <v>#DIV/0!</v>
      </c>
      <c r="AC110" s="42"/>
      <c r="AD110" s="42">
        <f t="shared" si="168"/>
        <v>0</v>
      </c>
      <c r="AF110" s="43" t="s">
        <v>51</v>
      </c>
      <c r="AG110" s="34"/>
      <c r="AH110" s="34"/>
      <c r="AI110" s="34">
        <f t="shared" si="202"/>
        <v>0</v>
      </c>
      <c r="AJ110" s="36" t="e">
        <f t="shared" si="203"/>
        <v>#DIV/0!</v>
      </c>
      <c r="AK110" s="31" t="e">
        <f t="shared" si="204"/>
        <v>#DIV/0!</v>
      </c>
      <c r="AL110" s="31" t="e">
        <f t="shared" si="169"/>
        <v>#DIV/0!</v>
      </c>
      <c r="AM110" s="42"/>
      <c r="AN110" s="42">
        <f t="shared" si="170"/>
        <v>0</v>
      </c>
      <c r="AP110" s="43" t="s">
        <v>51</v>
      </c>
      <c r="AQ110" s="34"/>
      <c r="AR110" s="34"/>
      <c r="AS110" s="34">
        <f t="shared" si="205"/>
        <v>0</v>
      </c>
      <c r="AT110" s="36" t="e">
        <f t="shared" si="206"/>
        <v>#DIV/0!</v>
      </c>
      <c r="AU110" s="31" t="e">
        <f t="shared" si="207"/>
        <v>#DIV/0!</v>
      </c>
      <c r="AV110" s="31" t="e">
        <f t="shared" si="171"/>
        <v>#DIV/0!</v>
      </c>
      <c r="AW110" s="42"/>
      <c r="AX110" s="42">
        <f t="shared" si="172"/>
        <v>0</v>
      </c>
      <c r="AZ110" s="43" t="s">
        <v>51</v>
      </c>
      <c r="BA110" s="34"/>
      <c r="BB110" s="34"/>
      <c r="BC110" s="34">
        <f t="shared" si="208"/>
        <v>0</v>
      </c>
      <c r="BD110" s="36" t="e">
        <f t="shared" si="209"/>
        <v>#DIV/0!</v>
      </c>
      <c r="BE110" s="31" t="e">
        <f t="shared" si="210"/>
        <v>#DIV/0!</v>
      </c>
      <c r="BF110" s="31" t="e">
        <f t="shared" si="173"/>
        <v>#DIV/0!</v>
      </c>
      <c r="BG110" s="42"/>
      <c r="BH110" s="42">
        <f t="shared" si="174"/>
        <v>0</v>
      </c>
      <c r="BI110" s="69"/>
      <c r="BJ110" s="43" t="s">
        <v>51</v>
      </c>
      <c r="BK110" s="34"/>
      <c r="BL110" s="34"/>
      <c r="BM110" s="34">
        <f t="shared" si="211"/>
        <v>0</v>
      </c>
      <c r="BN110" s="36" t="e">
        <f t="shared" si="212"/>
        <v>#DIV/0!</v>
      </c>
      <c r="BO110" s="31" t="e">
        <f t="shared" si="213"/>
        <v>#DIV/0!</v>
      </c>
      <c r="BP110" s="31" t="e">
        <f t="shared" si="175"/>
        <v>#DIV/0!</v>
      </c>
      <c r="BQ110" s="42"/>
      <c r="BR110" s="42">
        <f t="shared" si="176"/>
        <v>0</v>
      </c>
      <c r="BT110" s="43" t="s">
        <v>51</v>
      </c>
      <c r="BU110" s="34"/>
      <c r="BV110" s="34"/>
      <c r="BW110" s="34">
        <f t="shared" si="214"/>
        <v>0</v>
      </c>
      <c r="BX110" s="36" t="e">
        <f t="shared" si="215"/>
        <v>#DIV/0!</v>
      </c>
      <c r="BY110" s="31" t="e">
        <f t="shared" si="216"/>
        <v>#DIV/0!</v>
      </c>
      <c r="BZ110" s="31" t="e">
        <f t="shared" si="177"/>
        <v>#DIV/0!</v>
      </c>
      <c r="CA110" s="42"/>
      <c r="CB110" s="42">
        <f t="shared" si="178"/>
        <v>0</v>
      </c>
      <c r="CD110" s="43" t="s">
        <v>51</v>
      </c>
      <c r="CE110" s="34"/>
      <c r="CF110" s="34"/>
      <c r="CG110" s="34">
        <f t="shared" si="217"/>
        <v>0</v>
      </c>
      <c r="CH110" s="36" t="e">
        <f t="shared" si="218"/>
        <v>#DIV/0!</v>
      </c>
      <c r="CI110" s="31" t="e">
        <f t="shared" si="219"/>
        <v>#DIV/0!</v>
      </c>
      <c r="CJ110" s="31" t="e">
        <f t="shared" si="179"/>
        <v>#DIV/0!</v>
      </c>
      <c r="CK110" s="42"/>
      <c r="CL110" s="42">
        <f t="shared" si="180"/>
        <v>0</v>
      </c>
      <c r="CN110" s="43" t="s">
        <v>51</v>
      </c>
      <c r="CO110" s="34"/>
      <c r="CP110" s="34"/>
      <c r="CQ110" s="34">
        <f t="shared" si="220"/>
        <v>0</v>
      </c>
      <c r="CR110" s="36" t="e">
        <f t="shared" si="221"/>
        <v>#DIV/0!</v>
      </c>
      <c r="CS110" s="31" t="e">
        <f t="shared" si="222"/>
        <v>#DIV/0!</v>
      </c>
      <c r="CT110" s="31" t="e">
        <f t="shared" si="181"/>
        <v>#DIV/0!</v>
      </c>
      <c r="CU110" s="42"/>
      <c r="CV110" s="42">
        <f t="shared" si="182"/>
        <v>0</v>
      </c>
      <c r="CX110" s="43" t="s">
        <v>51</v>
      </c>
      <c r="CY110" s="34"/>
      <c r="CZ110" s="34"/>
      <c r="DA110" s="34">
        <f t="shared" si="223"/>
        <v>0</v>
      </c>
      <c r="DB110" s="36" t="e">
        <f t="shared" si="224"/>
        <v>#DIV/0!</v>
      </c>
      <c r="DC110" s="31" t="e">
        <f t="shared" si="225"/>
        <v>#DIV/0!</v>
      </c>
      <c r="DD110" s="31" t="e">
        <f t="shared" si="183"/>
        <v>#DIV/0!</v>
      </c>
      <c r="DE110" s="42"/>
      <c r="DF110" s="42">
        <f t="shared" si="184"/>
        <v>0</v>
      </c>
      <c r="DH110" s="43" t="s">
        <v>51</v>
      </c>
      <c r="DI110" s="34"/>
      <c r="DJ110" s="34"/>
      <c r="DK110" s="34">
        <f t="shared" si="226"/>
        <v>0</v>
      </c>
      <c r="DL110" s="36" t="e">
        <f t="shared" si="227"/>
        <v>#DIV/0!</v>
      </c>
      <c r="DM110" s="31" t="e">
        <f t="shared" si="228"/>
        <v>#DIV/0!</v>
      </c>
      <c r="DN110" s="31" t="e">
        <f t="shared" si="185"/>
        <v>#DIV/0!</v>
      </c>
      <c r="DO110" s="42"/>
      <c r="DP110" s="42">
        <f t="shared" si="186"/>
        <v>0</v>
      </c>
      <c r="DR110" s="43" t="s">
        <v>51</v>
      </c>
      <c r="DS110" s="34"/>
      <c r="DT110" s="34"/>
      <c r="DU110" s="34">
        <f t="shared" si="229"/>
        <v>0</v>
      </c>
      <c r="DV110" s="36" t="e">
        <f t="shared" si="230"/>
        <v>#DIV/0!</v>
      </c>
      <c r="DW110" s="31" t="e">
        <f t="shared" si="231"/>
        <v>#DIV/0!</v>
      </c>
      <c r="DX110" s="31" t="e">
        <f t="shared" si="187"/>
        <v>#DIV/0!</v>
      </c>
      <c r="DY110" s="42"/>
      <c r="DZ110" s="42">
        <f t="shared" si="188"/>
        <v>0</v>
      </c>
      <c r="EB110" s="43" t="s">
        <v>51</v>
      </c>
      <c r="EC110" s="34"/>
      <c r="ED110" s="34"/>
      <c r="EE110" s="34">
        <f t="shared" si="232"/>
        <v>0</v>
      </c>
      <c r="EF110" s="36" t="e">
        <f t="shared" si="233"/>
        <v>#DIV/0!</v>
      </c>
      <c r="EG110" s="31" t="e">
        <f t="shared" si="234"/>
        <v>#DIV/0!</v>
      </c>
      <c r="EH110" s="31" t="e">
        <f t="shared" si="189"/>
        <v>#DIV/0!</v>
      </c>
      <c r="EI110" s="42"/>
      <c r="EJ110" s="42">
        <f t="shared" si="190"/>
        <v>0</v>
      </c>
      <c r="EL110" s="43" t="s">
        <v>51</v>
      </c>
      <c r="EM110" s="34"/>
      <c r="EN110" s="34"/>
      <c r="EO110" s="34">
        <f t="shared" si="235"/>
        <v>0</v>
      </c>
      <c r="EP110" s="36" t="e">
        <f t="shared" si="236"/>
        <v>#DIV/0!</v>
      </c>
      <c r="EQ110" s="31" t="e">
        <f t="shared" si="237"/>
        <v>#DIV/0!</v>
      </c>
      <c r="ER110" s="31" t="e">
        <f t="shared" si="191"/>
        <v>#DIV/0!</v>
      </c>
      <c r="ES110" s="42"/>
      <c r="ET110" s="42">
        <f t="shared" si="192"/>
        <v>0</v>
      </c>
    </row>
    <row r="111" spans="2:150" x14ac:dyDescent="0.25">
      <c r="B111" s="44" t="s">
        <v>52</v>
      </c>
      <c r="C111" s="45">
        <f>+SUM(C92:C110)</f>
        <v>0</v>
      </c>
      <c r="D111" s="45">
        <f t="shared" ref="D111" si="238">+SUM(D92:D110)</f>
        <v>0</v>
      </c>
      <c r="E111" s="45">
        <f>+SUM(E92:E110)</f>
        <v>0</v>
      </c>
      <c r="F111" s="46" t="e">
        <f t="shared" ref="F111:G111" si="239">+SUM(F92:F110)</f>
        <v>#DIV/0!</v>
      </c>
      <c r="G111" s="45" t="e">
        <f t="shared" si="239"/>
        <v>#DIV/0!</v>
      </c>
      <c r="H111" s="45" t="e">
        <f>+SUM(H92:H110)</f>
        <v>#DIV/0!</v>
      </c>
      <c r="I111" s="45">
        <f t="shared" ref="I111:J111" si="240">+SUM(I92:I110)</f>
        <v>0</v>
      </c>
      <c r="J111" s="45">
        <f t="shared" si="240"/>
        <v>0</v>
      </c>
      <c r="L111" s="44" t="s">
        <v>52</v>
      </c>
      <c r="M111" s="45">
        <f>+SUM(M92:M110)</f>
        <v>0</v>
      </c>
      <c r="N111" s="45">
        <f t="shared" ref="N111" si="241">+SUM(N92:N110)</f>
        <v>0</v>
      </c>
      <c r="O111" s="45">
        <f>+SUM(O92:O110)</f>
        <v>0</v>
      </c>
      <c r="P111" s="46" t="e">
        <f t="shared" ref="P111:Q111" si="242">+SUM(P92:P110)</f>
        <v>#DIV/0!</v>
      </c>
      <c r="Q111" s="45" t="e">
        <f t="shared" si="242"/>
        <v>#DIV/0!</v>
      </c>
      <c r="R111" s="45" t="e">
        <f>+SUM(R92:R110)</f>
        <v>#DIV/0!</v>
      </c>
      <c r="S111" s="45">
        <f t="shared" ref="S111:T111" si="243">+SUM(S92:S110)</f>
        <v>0</v>
      </c>
      <c r="T111" s="45">
        <f t="shared" si="243"/>
        <v>0</v>
      </c>
      <c r="V111" s="44" t="s">
        <v>52</v>
      </c>
      <c r="W111" s="45">
        <f>+SUM(W92:W110)</f>
        <v>0</v>
      </c>
      <c r="X111" s="45">
        <f t="shared" ref="X111" si="244">+SUM(X92:X110)</f>
        <v>0</v>
      </c>
      <c r="Y111" s="45">
        <f>+SUM(Y92:Y110)</f>
        <v>0</v>
      </c>
      <c r="Z111" s="46" t="e">
        <f t="shared" ref="Z111:AA111" si="245">+SUM(Z92:Z110)</f>
        <v>#DIV/0!</v>
      </c>
      <c r="AA111" s="45" t="e">
        <f t="shared" si="245"/>
        <v>#DIV/0!</v>
      </c>
      <c r="AB111" s="45" t="e">
        <f>+SUM(AB92:AB110)</f>
        <v>#DIV/0!</v>
      </c>
      <c r="AC111" s="45">
        <f t="shared" ref="AC111:AD111" si="246">+SUM(AC92:AC110)</f>
        <v>0</v>
      </c>
      <c r="AD111" s="45">
        <f t="shared" si="246"/>
        <v>0</v>
      </c>
      <c r="AF111" s="44" t="s">
        <v>52</v>
      </c>
      <c r="AG111" s="45">
        <f>+SUM(AG92:AG110)</f>
        <v>0</v>
      </c>
      <c r="AH111" s="45">
        <f t="shared" ref="AH111" si="247">+SUM(AH92:AH110)</f>
        <v>0</v>
      </c>
      <c r="AI111" s="45">
        <f>+SUM(AI92:AI110)</f>
        <v>0</v>
      </c>
      <c r="AJ111" s="46" t="e">
        <f t="shared" ref="AJ111:AK111" si="248">+SUM(AJ92:AJ110)</f>
        <v>#DIV/0!</v>
      </c>
      <c r="AK111" s="45" t="e">
        <f t="shared" si="248"/>
        <v>#DIV/0!</v>
      </c>
      <c r="AL111" s="45" t="e">
        <f>+SUM(AL92:AL110)</f>
        <v>#DIV/0!</v>
      </c>
      <c r="AM111" s="45">
        <f t="shared" ref="AM111:AN111" si="249">+SUM(AM92:AM110)</f>
        <v>0</v>
      </c>
      <c r="AN111" s="45">
        <f t="shared" si="249"/>
        <v>0</v>
      </c>
      <c r="AP111" s="44" t="s">
        <v>52</v>
      </c>
      <c r="AQ111" s="45">
        <f>+SUM(AQ92:AQ110)</f>
        <v>0</v>
      </c>
      <c r="AR111" s="45">
        <f t="shared" ref="AR111" si="250">+SUM(AR92:AR110)</f>
        <v>0</v>
      </c>
      <c r="AS111" s="45">
        <f>+SUM(AS92:AS110)</f>
        <v>0</v>
      </c>
      <c r="AT111" s="46" t="e">
        <f t="shared" ref="AT111:AU111" si="251">+SUM(AT92:AT110)</f>
        <v>#DIV/0!</v>
      </c>
      <c r="AU111" s="45" t="e">
        <f t="shared" si="251"/>
        <v>#DIV/0!</v>
      </c>
      <c r="AV111" s="45" t="e">
        <f>+SUM(AV92:AV110)</f>
        <v>#DIV/0!</v>
      </c>
      <c r="AW111" s="45">
        <f t="shared" ref="AW111:AX111" si="252">+SUM(AW92:AW110)</f>
        <v>0</v>
      </c>
      <c r="AX111" s="45">
        <f t="shared" si="252"/>
        <v>0</v>
      </c>
      <c r="AZ111" s="44" t="s">
        <v>52</v>
      </c>
      <c r="BA111" s="45">
        <f>+SUM(BA92:BA110)</f>
        <v>0</v>
      </c>
      <c r="BB111" s="45">
        <f t="shared" ref="BB111" si="253">+SUM(BB92:BB110)</f>
        <v>0</v>
      </c>
      <c r="BC111" s="45">
        <f>+SUM(BC92:BC110)</f>
        <v>0</v>
      </c>
      <c r="BD111" s="46" t="e">
        <f t="shared" ref="BD111:BE111" si="254">+SUM(BD92:BD110)</f>
        <v>#DIV/0!</v>
      </c>
      <c r="BE111" s="45" t="e">
        <f t="shared" si="254"/>
        <v>#DIV/0!</v>
      </c>
      <c r="BF111" s="45" t="e">
        <f>+SUM(BF92:BF110)</f>
        <v>#DIV/0!</v>
      </c>
      <c r="BG111" s="45">
        <f t="shared" ref="BG111:BH111" si="255">+SUM(BG92:BG110)</f>
        <v>0</v>
      </c>
      <c r="BH111" s="45">
        <f t="shared" si="255"/>
        <v>0</v>
      </c>
      <c r="BI111" s="70"/>
      <c r="BJ111" s="44" t="s">
        <v>52</v>
      </c>
      <c r="BK111" s="45">
        <f>+SUM(BK92:BK110)</f>
        <v>0</v>
      </c>
      <c r="BL111" s="45">
        <f t="shared" ref="BL111" si="256">+SUM(BL92:BL110)</f>
        <v>0</v>
      </c>
      <c r="BM111" s="45">
        <f>+SUM(BM92:BM110)</f>
        <v>0</v>
      </c>
      <c r="BN111" s="46" t="e">
        <f t="shared" ref="BN111:BO111" si="257">+SUM(BN92:BN110)</f>
        <v>#DIV/0!</v>
      </c>
      <c r="BO111" s="45" t="e">
        <f t="shared" si="257"/>
        <v>#DIV/0!</v>
      </c>
      <c r="BP111" s="45" t="e">
        <f>+SUM(BP92:BP110)</f>
        <v>#DIV/0!</v>
      </c>
      <c r="BQ111" s="45">
        <f t="shared" ref="BQ111:BR111" si="258">+SUM(BQ92:BQ110)</f>
        <v>0</v>
      </c>
      <c r="BR111" s="45">
        <f t="shared" si="258"/>
        <v>0</v>
      </c>
      <c r="BT111" s="44" t="s">
        <v>52</v>
      </c>
      <c r="BU111" s="45">
        <f>+SUM(BU92:BU110)</f>
        <v>0</v>
      </c>
      <c r="BV111" s="45">
        <f t="shared" ref="BV111" si="259">+SUM(BV92:BV110)</f>
        <v>0</v>
      </c>
      <c r="BW111" s="45">
        <f>+SUM(BW92:BW110)</f>
        <v>0</v>
      </c>
      <c r="BX111" s="46" t="e">
        <f t="shared" ref="BX111:BY111" si="260">+SUM(BX92:BX110)</f>
        <v>#DIV/0!</v>
      </c>
      <c r="BY111" s="45" t="e">
        <f t="shared" si="260"/>
        <v>#DIV/0!</v>
      </c>
      <c r="BZ111" s="45" t="e">
        <f>+SUM(BZ92:BZ110)</f>
        <v>#DIV/0!</v>
      </c>
      <c r="CA111" s="45">
        <f t="shared" ref="CA111:CB111" si="261">+SUM(CA92:CA110)</f>
        <v>0</v>
      </c>
      <c r="CB111" s="45">
        <f t="shared" si="261"/>
        <v>0</v>
      </c>
      <c r="CD111" s="44" t="s">
        <v>52</v>
      </c>
      <c r="CE111" s="45">
        <f>+SUM(CE92:CE110)</f>
        <v>0</v>
      </c>
      <c r="CF111" s="45">
        <f t="shared" ref="CF111" si="262">+SUM(CF92:CF110)</f>
        <v>0</v>
      </c>
      <c r="CG111" s="45">
        <f>+SUM(CG92:CG110)</f>
        <v>0</v>
      </c>
      <c r="CH111" s="46" t="e">
        <f t="shared" ref="CH111:CI111" si="263">+SUM(CH92:CH110)</f>
        <v>#DIV/0!</v>
      </c>
      <c r="CI111" s="45" t="e">
        <f t="shared" si="263"/>
        <v>#DIV/0!</v>
      </c>
      <c r="CJ111" s="45" t="e">
        <f>+SUM(CJ92:CJ110)</f>
        <v>#DIV/0!</v>
      </c>
      <c r="CK111" s="45">
        <f t="shared" ref="CK111:CL111" si="264">+SUM(CK92:CK110)</f>
        <v>0</v>
      </c>
      <c r="CL111" s="45">
        <f t="shared" si="264"/>
        <v>0</v>
      </c>
      <c r="CN111" s="44" t="s">
        <v>52</v>
      </c>
      <c r="CO111" s="45">
        <f>+SUM(CO92:CO110)</f>
        <v>0</v>
      </c>
      <c r="CP111" s="45">
        <f t="shared" ref="CP111" si="265">+SUM(CP92:CP110)</f>
        <v>0</v>
      </c>
      <c r="CQ111" s="45">
        <f>+SUM(CQ92:CQ110)</f>
        <v>0</v>
      </c>
      <c r="CR111" s="46" t="e">
        <f t="shared" ref="CR111:CS111" si="266">+SUM(CR92:CR110)</f>
        <v>#DIV/0!</v>
      </c>
      <c r="CS111" s="45" t="e">
        <f t="shared" si="266"/>
        <v>#DIV/0!</v>
      </c>
      <c r="CT111" s="45" t="e">
        <f>+SUM(CT92:CT110)</f>
        <v>#DIV/0!</v>
      </c>
      <c r="CU111" s="45">
        <f t="shared" ref="CU111:CV111" si="267">+SUM(CU92:CU110)</f>
        <v>0</v>
      </c>
      <c r="CV111" s="45">
        <f t="shared" si="267"/>
        <v>0</v>
      </c>
      <c r="CX111" s="44" t="s">
        <v>52</v>
      </c>
      <c r="CY111" s="45">
        <f>+SUM(CY92:CY110)</f>
        <v>0</v>
      </c>
      <c r="CZ111" s="45">
        <f t="shared" ref="CZ111" si="268">+SUM(CZ92:CZ110)</f>
        <v>0</v>
      </c>
      <c r="DA111" s="45">
        <f>+SUM(DA92:DA110)</f>
        <v>0</v>
      </c>
      <c r="DB111" s="46" t="e">
        <f t="shared" ref="DB111:DC111" si="269">+SUM(DB92:DB110)</f>
        <v>#DIV/0!</v>
      </c>
      <c r="DC111" s="45" t="e">
        <f t="shared" si="269"/>
        <v>#DIV/0!</v>
      </c>
      <c r="DD111" s="45" t="e">
        <f>+SUM(DD92:DD110)</f>
        <v>#DIV/0!</v>
      </c>
      <c r="DE111" s="45">
        <f t="shared" ref="DE111:DF111" si="270">+SUM(DE92:DE110)</f>
        <v>0</v>
      </c>
      <c r="DF111" s="45">
        <f t="shared" si="270"/>
        <v>0</v>
      </c>
      <c r="DH111" s="44" t="s">
        <v>52</v>
      </c>
      <c r="DI111" s="45">
        <f>+SUM(DI92:DI110)</f>
        <v>0</v>
      </c>
      <c r="DJ111" s="45">
        <f t="shared" ref="DJ111" si="271">+SUM(DJ92:DJ110)</f>
        <v>0</v>
      </c>
      <c r="DK111" s="45">
        <f>+SUM(DK92:DK110)</f>
        <v>0</v>
      </c>
      <c r="DL111" s="46" t="e">
        <f t="shared" ref="DL111:DM111" si="272">+SUM(DL92:DL110)</f>
        <v>#DIV/0!</v>
      </c>
      <c r="DM111" s="45" t="e">
        <f t="shared" si="272"/>
        <v>#DIV/0!</v>
      </c>
      <c r="DN111" s="45" t="e">
        <f>+SUM(DN92:DN110)</f>
        <v>#DIV/0!</v>
      </c>
      <c r="DO111" s="45">
        <f t="shared" ref="DO111:DP111" si="273">+SUM(DO92:DO110)</f>
        <v>0</v>
      </c>
      <c r="DP111" s="45">
        <f t="shared" si="273"/>
        <v>0</v>
      </c>
      <c r="DR111" s="44" t="s">
        <v>52</v>
      </c>
      <c r="DS111" s="45">
        <f>+SUM(DS92:DS110)</f>
        <v>0</v>
      </c>
      <c r="DT111" s="45">
        <f t="shared" ref="DT111" si="274">+SUM(DT92:DT110)</f>
        <v>0</v>
      </c>
      <c r="DU111" s="45">
        <f>+SUM(DU92:DU110)</f>
        <v>0</v>
      </c>
      <c r="DV111" s="46" t="e">
        <f t="shared" ref="DV111:DW111" si="275">+SUM(DV92:DV110)</f>
        <v>#DIV/0!</v>
      </c>
      <c r="DW111" s="45" t="e">
        <f t="shared" si="275"/>
        <v>#DIV/0!</v>
      </c>
      <c r="DX111" s="45" t="e">
        <f>+SUM(DX92:DX110)</f>
        <v>#DIV/0!</v>
      </c>
      <c r="DY111" s="45">
        <f t="shared" ref="DY111:DZ111" si="276">+SUM(DY92:DY110)</f>
        <v>0</v>
      </c>
      <c r="DZ111" s="45">
        <f t="shared" si="276"/>
        <v>0</v>
      </c>
      <c r="EB111" s="44" t="s">
        <v>52</v>
      </c>
      <c r="EC111" s="45">
        <f>+SUM(EC92:EC110)</f>
        <v>0</v>
      </c>
      <c r="ED111" s="45">
        <f t="shared" ref="ED111" si="277">+SUM(ED92:ED110)</f>
        <v>0</v>
      </c>
      <c r="EE111" s="45">
        <f>+SUM(EE92:EE110)</f>
        <v>0</v>
      </c>
      <c r="EF111" s="46" t="e">
        <f t="shared" ref="EF111:EG111" si="278">+SUM(EF92:EF110)</f>
        <v>#DIV/0!</v>
      </c>
      <c r="EG111" s="45" t="e">
        <f t="shared" si="278"/>
        <v>#DIV/0!</v>
      </c>
      <c r="EH111" s="45" t="e">
        <f>+SUM(EH92:EH110)</f>
        <v>#DIV/0!</v>
      </c>
      <c r="EI111" s="45">
        <f t="shared" ref="EI111:EJ111" si="279">+SUM(EI92:EI110)</f>
        <v>0</v>
      </c>
      <c r="EJ111" s="45">
        <f t="shared" si="279"/>
        <v>0</v>
      </c>
      <c r="EL111" s="44" t="s">
        <v>52</v>
      </c>
      <c r="EM111" s="45">
        <f>+SUM(EM92:EM110)</f>
        <v>0</v>
      </c>
      <c r="EN111" s="45">
        <f t="shared" ref="EN111" si="280">+SUM(EN92:EN110)</f>
        <v>0</v>
      </c>
      <c r="EO111" s="45">
        <f>+SUM(EO92:EO110)</f>
        <v>0</v>
      </c>
      <c r="EP111" s="46" t="e">
        <f t="shared" ref="EP111:EQ111" si="281">+SUM(EP92:EP110)</f>
        <v>#DIV/0!</v>
      </c>
      <c r="EQ111" s="45" t="e">
        <f t="shared" si="281"/>
        <v>#DIV/0!</v>
      </c>
      <c r="ER111" s="45" t="e">
        <f>+SUM(ER92:ER110)</f>
        <v>#DIV/0!</v>
      </c>
      <c r="ES111" s="45">
        <f t="shared" ref="ES111:ET111" si="282">+SUM(ES92:ES110)</f>
        <v>0</v>
      </c>
      <c r="ET111" s="45">
        <f t="shared" si="282"/>
        <v>0</v>
      </c>
    </row>
    <row r="112" spans="2:150" x14ac:dyDescent="0.25">
      <c r="B112" s="22"/>
      <c r="C112" s="38"/>
      <c r="D112" s="22"/>
      <c r="E112" s="22"/>
      <c r="F112" s="22"/>
      <c r="G112" s="22"/>
      <c r="H112" s="47"/>
      <c r="I112" s="22"/>
      <c r="J112" s="22"/>
      <c r="L112" s="22"/>
      <c r="M112" s="38"/>
      <c r="N112" s="22"/>
      <c r="O112" s="22"/>
      <c r="P112" s="22"/>
      <c r="Q112" s="22"/>
      <c r="R112" s="47"/>
      <c r="S112" s="22"/>
      <c r="T112" s="22"/>
      <c r="V112" s="22"/>
      <c r="W112" s="38"/>
      <c r="X112" s="22"/>
      <c r="Y112" s="22"/>
      <c r="Z112" s="22"/>
      <c r="AA112" s="22"/>
      <c r="AB112" s="47"/>
      <c r="AC112" s="22"/>
      <c r="AD112" s="22"/>
      <c r="AF112" s="22"/>
      <c r="AG112" s="38"/>
      <c r="AH112" s="22"/>
      <c r="AI112" s="22"/>
      <c r="AJ112" s="22"/>
      <c r="AK112" s="22"/>
      <c r="AL112" s="47"/>
      <c r="AM112" s="22"/>
      <c r="AN112" s="22"/>
      <c r="AP112" s="22"/>
      <c r="AQ112" s="38"/>
      <c r="AR112" s="22"/>
      <c r="AS112" s="22"/>
      <c r="AT112" s="22"/>
      <c r="AU112" s="22"/>
      <c r="AV112" s="47"/>
      <c r="AW112" s="22"/>
      <c r="AX112" s="22"/>
      <c r="AZ112" s="22"/>
      <c r="BA112" s="38"/>
      <c r="BB112" s="22"/>
      <c r="BC112" s="22"/>
      <c r="BD112" s="22"/>
      <c r="BE112" s="22"/>
      <c r="BF112" s="47"/>
      <c r="BG112" s="22"/>
      <c r="BH112" s="22"/>
      <c r="BI112" s="65"/>
      <c r="BJ112" s="22"/>
      <c r="BK112" s="38"/>
      <c r="BL112" s="22"/>
      <c r="BM112" s="22"/>
      <c r="BN112" s="22"/>
      <c r="BO112" s="22"/>
      <c r="BP112" s="47"/>
      <c r="BQ112" s="22"/>
      <c r="BR112" s="22"/>
      <c r="BT112" s="22"/>
      <c r="BU112" s="38"/>
      <c r="BV112" s="22"/>
      <c r="BW112" s="22"/>
      <c r="BX112" s="22"/>
      <c r="BY112" s="22"/>
      <c r="BZ112" s="47"/>
      <c r="CA112" s="22"/>
      <c r="CB112" s="22"/>
      <c r="CD112" s="22"/>
      <c r="CE112" s="38"/>
      <c r="CF112" s="22"/>
      <c r="CG112" s="22"/>
      <c r="CH112" s="22"/>
      <c r="CI112" s="22"/>
      <c r="CJ112" s="47"/>
      <c r="CK112" s="22"/>
      <c r="CL112" s="22"/>
      <c r="CN112" s="22"/>
      <c r="CO112" s="38"/>
      <c r="CP112" s="22"/>
      <c r="CQ112" s="22"/>
      <c r="CR112" s="22"/>
      <c r="CS112" s="22"/>
      <c r="CT112" s="47"/>
      <c r="CU112" s="22"/>
      <c r="CV112" s="22"/>
      <c r="CX112" s="22"/>
      <c r="CY112" s="38"/>
      <c r="CZ112" s="22"/>
      <c r="DA112" s="22"/>
      <c r="DB112" s="22"/>
      <c r="DC112" s="22"/>
      <c r="DD112" s="47"/>
      <c r="DE112" s="22"/>
      <c r="DF112" s="22"/>
      <c r="DH112" s="22"/>
      <c r="DI112" s="38"/>
      <c r="DJ112" s="22"/>
      <c r="DK112" s="22"/>
      <c r="DL112" s="22"/>
      <c r="DM112" s="22"/>
      <c r="DN112" s="47"/>
      <c r="DO112" s="22"/>
      <c r="DP112" s="22"/>
      <c r="DR112" s="22"/>
      <c r="DS112" s="38"/>
      <c r="DT112" s="22"/>
      <c r="DU112" s="22"/>
      <c r="DV112" s="22"/>
      <c r="DW112" s="22"/>
      <c r="DX112" s="47"/>
      <c r="DY112" s="22"/>
      <c r="DZ112" s="22"/>
      <c r="EB112" s="22"/>
      <c r="EC112" s="38"/>
      <c r="ED112" s="22"/>
      <c r="EE112" s="22"/>
      <c r="EF112" s="22"/>
      <c r="EG112" s="22"/>
      <c r="EH112" s="47"/>
      <c r="EI112" s="22"/>
      <c r="EJ112" s="22"/>
      <c r="EL112" s="22"/>
      <c r="EM112" s="38"/>
      <c r="EN112" s="22"/>
      <c r="EO112" s="22"/>
      <c r="EP112" s="22"/>
      <c r="EQ112" s="22"/>
      <c r="ER112" s="47"/>
      <c r="ES112" s="22"/>
      <c r="ET112" s="22"/>
    </row>
    <row r="113" spans="2:150" x14ac:dyDescent="0.25">
      <c r="B113" s="266" t="s">
        <v>53</v>
      </c>
      <c r="C113" s="267"/>
      <c r="D113" s="267"/>
      <c r="E113" s="267"/>
      <c r="F113" s="267"/>
      <c r="G113" s="268"/>
      <c r="H113" s="48"/>
      <c r="I113" s="22"/>
      <c r="J113" s="22"/>
      <c r="L113" s="266" t="s">
        <v>53</v>
      </c>
      <c r="M113" s="267"/>
      <c r="N113" s="267"/>
      <c r="O113" s="267"/>
      <c r="P113" s="267"/>
      <c r="Q113" s="268"/>
      <c r="R113" s="48"/>
      <c r="S113" s="22"/>
      <c r="T113" s="22"/>
      <c r="V113" s="266" t="s">
        <v>53</v>
      </c>
      <c r="W113" s="267"/>
      <c r="X113" s="267"/>
      <c r="Y113" s="267"/>
      <c r="Z113" s="267"/>
      <c r="AA113" s="268"/>
      <c r="AB113" s="48"/>
      <c r="AC113" s="22"/>
      <c r="AD113" s="22"/>
      <c r="AF113" s="266" t="s">
        <v>53</v>
      </c>
      <c r="AG113" s="267"/>
      <c r="AH113" s="267"/>
      <c r="AI113" s="267"/>
      <c r="AJ113" s="267"/>
      <c r="AK113" s="268"/>
      <c r="AL113" s="48"/>
      <c r="AM113" s="22"/>
      <c r="AN113" s="22"/>
      <c r="AP113" s="266" t="s">
        <v>53</v>
      </c>
      <c r="AQ113" s="267"/>
      <c r="AR113" s="267"/>
      <c r="AS113" s="267"/>
      <c r="AT113" s="267"/>
      <c r="AU113" s="268"/>
      <c r="AV113" s="48"/>
      <c r="AW113" s="22"/>
      <c r="AX113" s="22"/>
      <c r="AZ113" s="266" t="s">
        <v>53</v>
      </c>
      <c r="BA113" s="267"/>
      <c r="BB113" s="267"/>
      <c r="BC113" s="267"/>
      <c r="BD113" s="267"/>
      <c r="BE113" s="268"/>
      <c r="BF113" s="48"/>
      <c r="BG113" s="22"/>
      <c r="BH113" s="22"/>
      <c r="BI113" s="65"/>
      <c r="BJ113" s="266" t="s">
        <v>53</v>
      </c>
      <c r="BK113" s="267"/>
      <c r="BL113" s="267"/>
      <c r="BM113" s="267"/>
      <c r="BN113" s="267"/>
      <c r="BO113" s="268"/>
      <c r="BP113" s="48"/>
      <c r="BQ113" s="22"/>
      <c r="BR113" s="22"/>
      <c r="BT113" s="266" t="s">
        <v>53</v>
      </c>
      <c r="BU113" s="267"/>
      <c r="BV113" s="267"/>
      <c r="BW113" s="267"/>
      <c r="BX113" s="267"/>
      <c r="BY113" s="268"/>
      <c r="BZ113" s="48"/>
      <c r="CA113" s="22"/>
      <c r="CB113" s="22"/>
      <c r="CD113" s="266" t="s">
        <v>53</v>
      </c>
      <c r="CE113" s="267"/>
      <c r="CF113" s="267"/>
      <c r="CG113" s="267"/>
      <c r="CH113" s="267"/>
      <c r="CI113" s="268"/>
      <c r="CJ113" s="48"/>
      <c r="CK113" s="22"/>
      <c r="CL113" s="22"/>
      <c r="CN113" s="266" t="s">
        <v>53</v>
      </c>
      <c r="CO113" s="267"/>
      <c r="CP113" s="267"/>
      <c r="CQ113" s="267"/>
      <c r="CR113" s="267"/>
      <c r="CS113" s="268"/>
      <c r="CT113" s="48"/>
      <c r="CU113" s="22"/>
      <c r="CV113" s="22"/>
      <c r="CX113" s="266" t="s">
        <v>53</v>
      </c>
      <c r="CY113" s="267"/>
      <c r="CZ113" s="267"/>
      <c r="DA113" s="267"/>
      <c r="DB113" s="267"/>
      <c r="DC113" s="268"/>
      <c r="DD113" s="48"/>
      <c r="DE113" s="22"/>
      <c r="DF113" s="22"/>
      <c r="DH113" s="266" t="s">
        <v>53</v>
      </c>
      <c r="DI113" s="267"/>
      <c r="DJ113" s="267"/>
      <c r="DK113" s="267"/>
      <c r="DL113" s="267"/>
      <c r="DM113" s="268"/>
      <c r="DN113" s="48"/>
      <c r="DO113" s="22"/>
      <c r="DP113" s="22"/>
      <c r="DR113" s="266" t="s">
        <v>53</v>
      </c>
      <c r="DS113" s="267"/>
      <c r="DT113" s="267"/>
      <c r="DU113" s="267"/>
      <c r="DV113" s="267"/>
      <c r="DW113" s="268"/>
      <c r="DX113" s="48"/>
      <c r="DY113" s="22"/>
      <c r="DZ113" s="22"/>
      <c r="EB113" s="266" t="s">
        <v>53</v>
      </c>
      <c r="EC113" s="267"/>
      <c r="ED113" s="267"/>
      <c r="EE113" s="267"/>
      <c r="EF113" s="267"/>
      <c r="EG113" s="268"/>
      <c r="EH113" s="48"/>
      <c r="EI113" s="22"/>
      <c r="EJ113" s="22"/>
      <c r="EL113" s="266" t="s">
        <v>53</v>
      </c>
      <c r="EM113" s="267"/>
      <c r="EN113" s="267"/>
      <c r="EO113" s="267"/>
      <c r="EP113" s="267"/>
      <c r="EQ113" s="268"/>
      <c r="ER113" s="48"/>
      <c r="ES113" s="22"/>
      <c r="ET113" s="22"/>
    </row>
    <row r="114" spans="2:150" x14ac:dyDescent="0.25">
      <c r="B114" s="23" t="s">
        <v>54</v>
      </c>
      <c r="C114" s="24" t="s">
        <v>55</v>
      </c>
      <c r="D114" s="23" t="s">
        <v>5</v>
      </c>
      <c r="E114" s="23" t="s">
        <v>54</v>
      </c>
      <c r="F114" s="23" t="s">
        <v>56</v>
      </c>
      <c r="G114" s="23" t="s">
        <v>5</v>
      </c>
      <c r="H114" s="22"/>
      <c r="I114" s="22"/>
      <c r="J114" s="22"/>
      <c r="L114" s="23" t="s">
        <v>54</v>
      </c>
      <c r="M114" s="24" t="s">
        <v>55</v>
      </c>
      <c r="N114" s="23" t="s">
        <v>5</v>
      </c>
      <c r="O114" s="23" t="s">
        <v>54</v>
      </c>
      <c r="P114" s="23" t="s">
        <v>56</v>
      </c>
      <c r="Q114" s="23" t="s">
        <v>5</v>
      </c>
      <c r="R114" s="22"/>
      <c r="S114" s="22"/>
      <c r="T114" s="22"/>
      <c r="V114" s="23" t="s">
        <v>54</v>
      </c>
      <c r="W114" s="24" t="s">
        <v>55</v>
      </c>
      <c r="X114" s="23" t="s">
        <v>5</v>
      </c>
      <c r="Y114" s="23" t="s">
        <v>54</v>
      </c>
      <c r="Z114" s="23" t="s">
        <v>56</v>
      </c>
      <c r="AA114" s="23" t="s">
        <v>5</v>
      </c>
      <c r="AB114" s="22"/>
      <c r="AC114" s="22"/>
      <c r="AD114" s="22"/>
      <c r="AF114" s="23" t="s">
        <v>54</v>
      </c>
      <c r="AG114" s="24" t="s">
        <v>55</v>
      </c>
      <c r="AH114" s="23" t="s">
        <v>5</v>
      </c>
      <c r="AI114" s="23" t="s">
        <v>54</v>
      </c>
      <c r="AJ114" s="23" t="s">
        <v>56</v>
      </c>
      <c r="AK114" s="23" t="s">
        <v>5</v>
      </c>
      <c r="AL114" s="22"/>
      <c r="AM114" s="22"/>
      <c r="AN114" s="22"/>
      <c r="AP114" s="23" t="s">
        <v>54</v>
      </c>
      <c r="AQ114" s="24" t="s">
        <v>55</v>
      </c>
      <c r="AR114" s="23" t="s">
        <v>5</v>
      </c>
      <c r="AS114" s="23" t="s">
        <v>54</v>
      </c>
      <c r="AT114" s="23" t="s">
        <v>56</v>
      </c>
      <c r="AU114" s="23" t="s">
        <v>5</v>
      </c>
      <c r="AV114" s="22"/>
      <c r="AW114" s="22"/>
      <c r="AX114" s="22"/>
      <c r="AZ114" s="23" t="s">
        <v>54</v>
      </c>
      <c r="BA114" s="24" t="s">
        <v>55</v>
      </c>
      <c r="BB114" s="23" t="s">
        <v>5</v>
      </c>
      <c r="BC114" s="23" t="s">
        <v>54</v>
      </c>
      <c r="BD114" s="23" t="s">
        <v>56</v>
      </c>
      <c r="BE114" s="23" t="s">
        <v>5</v>
      </c>
      <c r="BF114" s="22"/>
      <c r="BG114" s="22"/>
      <c r="BH114" s="22"/>
      <c r="BI114" s="65"/>
      <c r="BJ114" s="23" t="s">
        <v>54</v>
      </c>
      <c r="BK114" s="24" t="s">
        <v>55</v>
      </c>
      <c r="BL114" s="23" t="s">
        <v>5</v>
      </c>
      <c r="BM114" s="23" t="s">
        <v>54</v>
      </c>
      <c r="BN114" s="23" t="s">
        <v>56</v>
      </c>
      <c r="BO114" s="23" t="s">
        <v>5</v>
      </c>
      <c r="BP114" s="22"/>
      <c r="BQ114" s="22"/>
      <c r="BR114" s="22"/>
      <c r="BT114" s="23" t="s">
        <v>54</v>
      </c>
      <c r="BU114" s="24" t="s">
        <v>55</v>
      </c>
      <c r="BV114" s="23" t="s">
        <v>5</v>
      </c>
      <c r="BW114" s="23" t="s">
        <v>54</v>
      </c>
      <c r="BX114" s="23" t="s">
        <v>56</v>
      </c>
      <c r="BY114" s="23" t="s">
        <v>5</v>
      </c>
      <c r="BZ114" s="22"/>
      <c r="CA114" s="22"/>
      <c r="CB114" s="22"/>
      <c r="CD114" s="23" t="s">
        <v>54</v>
      </c>
      <c r="CE114" s="24" t="s">
        <v>55</v>
      </c>
      <c r="CF114" s="23" t="s">
        <v>5</v>
      </c>
      <c r="CG114" s="23" t="s">
        <v>54</v>
      </c>
      <c r="CH114" s="23" t="s">
        <v>56</v>
      </c>
      <c r="CI114" s="23" t="s">
        <v>5</v>
      </c>
      <c r="CJ114" s="22"/>
      <c r="CK114" s="22"/>
      <c r="CL114" s="22"/>
      <c r="CN114" s="23" t="s">
        <v>54</v>
      </c>
      <c r="CO114" s="24" t="s">
        <v>55</v>
      </c>
      <c r="CP114" s="23" t="s">
        <v>5</v>
      </c>
      <c r="CQ114" s="23" t="s">
        <v>54</v>
      </c>
      <c r="CR114" s="23" t="s">
        <v>56</v>
      </c>
      <c r="CS114" s="23" t="s">
        <v>5</v>
      </c>
      <c r="CT114" s="22"/>
      <c r="CU114" s="22"/>
      <c r="CV114" s="22"/>
      <c r="CX114" s="23" t="s">
        <v>54</v>
      </c>
      <c r="CY114" s="24" t="s">
        <v>55</v>
      </c>
      <c r="CZ114" s="23" t="s">
        <v>5</v>
      </c>
      <c r="DA114" s="23" t="s">
        <v>54</v>
      </c>
      <c r="DB114" s="23" t="s">
        <v>56</v>
      </c>
      <c r="DC114" s="23" t="s">
        <v>5</v>
      </c>
      <c r="DD114" s="22"/>
      <c r="DE114" s="22"/>
      <c r="DF114" s="22"/>
      <c r="DH114" s="23" t="s">
        <v>54</v>
      </c>
      <c r="DI114" s="24" t="s">
        <v>55</v>
      </c>
      <c r="DJ114" s="23" t="s">
        <v>5</v>
      </c>
      <c r="DK114" s="23" t="s">
        <v>54</v>
      </c>
      <c r="DL114" s="23" t="s">
        <v>56</v>
      </c>
      <c r="DM114" s="23" t="s">
        <v>5</v>
      </c>
      <c r="DN114" s="22"/>
      <c r="DO114" s="22"/>
      <c r="DP114" s="22"/>
      <c r="DR114" s="23" t="s">
        <v>54</v>
      </c>
      <c r="DS114" s="24" t="s">
        <v>55</v>
      </c>
      <c r="DT114" s="23" t="s">
        <v>5</v>
      </c>
      <c r="DU114" s="23" t="s">
        <v>54</v>
      </c>
      <c r="DV114" s="23" t="s">
        <v>56</v>
      </c>
      <c r="DW114" s="23" t="s">
        <v>5</v>
      </c>
      <c r="DX114" s="22"/>
      <c r="DY114" s="22"/>
      <c r="DZ114" s="22"/>
      <c r="EB114" s="23" t="s">
        <v>54</v>
      </c>
      <c r="EC114" s="24" t="s">
        <v>55</v>
      </c>
      <c r="ED114" s="23" t="s">
        <v>5</v>
      </c>
      <c r="EE114" s="23" t="s">
        <v>54</v>
      </c>
      <c r="EF114" s="23" t="s">
        <v>56</v>
      </c>
      <c r="EG114" s="23" t="s">
        <v>5</v>
      </c>
      <c r="EH114" s="22"/>
      <c r="EI114" s="22"/>
      <c r="EJ114" s="22"/>
      <c r="EL114" s="23" t="s">
        <v>54</v>
      </c>
      <c r="EM114" s="24" t="s">
        <v>55</v>
      </c>
      <c r="EN114" s="23" t="s">
        <v>5</v>
      </c>
      <c r="EO114" s="23" t="s">
        <v>54</v>
      </c>
      <c r="EP114" s="23" t="s">
        <v>56</v>
      </c>
      <c r="EQ114" s="23" t="s">
        <v>5</v>
      </c>
      <c r="ER114" s="22"/>
      <c r="ES114" s="22"/>
      <c r="ET114" s="22"/>
    </row>
    <row r="115" spans="2:150" ht="60" x14ac:dyDescent="0.25">
      <c r="B115" s="20" t="s">
        <v>57</v>
      </c>
      <c r="C115" s="27">
        <f>+C86</f>
        <v>0</v>
      </c>
      <c r="D115" s="31">
        <v>180000</v>
      </c>
      <c r="E115" s="27" t="s">
        <v>58</v>
      </c>
      <c r="F115" s="27">
        <v>1</v>
      </c>
      <c r="G115" s="31">
        <v>30000</v>
      </c>
      <c r="H115" s="22"/>
      <c r="I115" s="22"/>
      <c r="J115" s="22"/>
      <c r="L115" s="20" t="s">
        <v>57</v>
      </c>
      <c r="M115" s="27">
        <f>+M86</f>
        <v>0</v>
      </c>
      <c r="N115" s="31">
        <v>180000</v>
      </c>
      <c r="O115" s="27" t="s">
        <v>58</v>
      </c>
      <c r="P115" s="27">
        <v>1</v>
      </c>
      <c r="Q115" s="31">
        <v>30000</v>
      </c>
      <c r="R115" s="22"/>
      <c r="S115" s="22"/>
      <c r="T115" s="22"/>
      <c r="V115" s="20" t="s">
        <v>57</v>
      </c>
      <c r="W115" s="27">
        <f>+W86</f>
        <v>0</v>
      </c>
      <c r="X115" s="31">
        <v>180000</v>
      </c>
      <c r="Y115" s="27" t="s">
        <v>58</v>
      </c>
      <c r="Z115" s="27">
        <v>1</v>
      </c>
      <c r="AA115" s="31">
        <v>30000</v>
      </c>
      <c r="AB115" s="22"/>
      <c r="AC115" s="22"/>
      <c r="AD115" s="22"/>
      <c r="AF115" s="20" t="s">
        <v>57</v>
      </c>
      <c r="AG115" s="27">
        <f>+AG86</f>
        <v>0</v>
      </c>
      <c r="AH115" s="31">
        <v>180000</v>
      </c>
      <c r="AI115" s="27" t="s">
        <v>58</v>
      </c>
      <c r="AJ115" s="27">
        <v>1</v>
      </c>
      <c r="AK115" s="31">
        <v>30000</v>
      </c>
      <c r="AL115" s="22"/>
      <c r="AM115" s="22"/>
      <c r="AN115" s="22"/>
      <c r="AP115" s="20" t="s">
        <v>57</v>
      </c>
      <c r="AQ115" s="27">
        <f>+AQ86</f>
        <v>0</v>
      </c>
      <c r="AR115" s="31">
        <v>180000</v>
      </c>
      <c r="AS115" s="27" t="s">
        <v>58</v>
      </c>
      <c r="AT115" s="27">
        <v>1</v>
      </c>
      <c r="AU115" s="31">
        <v>30000</v>
      </c>
      <c r="AV115" s="22"/>
      <c r="AW115" s="22"/>
      <c r="AX115" s="22"/>
      <c r="AZ115" s="20" t="s">
        <v>57</v>
      </c>
      <c r="BA115" s="27">
        <f>+BA86</f>
        <v>0</v>
      </c>
      <c r="BB115" s="31">
        <v>180000</v>
      </c>
      <c r="BC115" s="27" t="s">
        <v>58</v>
      </c>
      <c r="BD115" s="27">
        <v>1</v>
      </c>
      <c r="BE115" s="31">
        <v>30000</v>
      </c>
      <c r="BF115" s="22"/>
      <c r="BG115" s="22"/>
      <c r="BH115" s="22"/>
      <c r="BI115" s="65"/>
      <c r="BJ115" s="20" t="s">
        <v>57</v>
      </c>
      <c r="BK115" s="27">
        <f>+BK86</f>
        <v>0</v>
      </c>
      <c r="BL115" s="31">
        <v>180000</v>
      </c>
      <c r="BM115" s="27" t="s">
        <v>58</v>
      </c>
      <c r="BN115" s="27">
        <v>1</v>
      </c>
      <c r="BO115" s="31">
        <v>30000</v>
      </c>
      <c r="BP115" s="22"/>
      <c r="BQ115" s="22"/>
      <c r="BR115" s="22"/>
      <c r="BT115" s="20" t="s">
        <v>57</v>
      </c>
      <c r="BU115" s="27">
        <f>+BU86</f>
        <v>0</v>
      </c>
      <c r="BV115" s="31">
        <v>180000</v>
      </c>
      <c r="BW115" s="27" t="s">
        <v>58</v>
      </c>
      <c r="BX115" s="27">
        <v>1</v>
      </c>
      <c r="BY115" s="31">
        <v>30000</v>
      </c>
      <c r="BZ115" s="22"/>
      <c r="CA115" s="22"/>
      <c r="CB115" s="22"/>
      <c r="CD115" s="20" t="s">
        <v>57</v>
      </c>
      <c r="CE115" s="27">
        <f>+CE86</f>
        <v>0</v>
      </c>
      <c r="CF115" s="31">
        <v>180000</v>
      </c>
      <c r="CG115" s="27" t="s">
        <v>58</v>
      </c>
      <c r="CH115" s="27">
        <v>1</v>
      </c>
      <c r="CI115" s="31">
        <v>30000</v>
      </c>
      <c r="CJ115" s="22"/>
      <c r="CK115" s="22"/>
      <c r="CL115" s="22"/>
      <c r="CN115" s="20" t="s">
        <v>57</v>
      </c>
      <c r="CO115" s="27">
        <f>+CO86</f>
        <v>0</v>
      </c>
      <c r="CP115" s="31">
        <v>180000</v>
      </c>
      <c r="CQ115" s="27" t="s">
        <v>58</v>
      </c>
      <c r="CR115" s="27">
        <v>1</v>
      </c>
      <c r="CS115" s="31">
        <v>30000</v>
      </c>
      <c r="CT115" s="22"/>
      <c r="CU115" s="22"/>
      <c r="CV115" s="22"/>
      <c r="CX115" s="20" t="s">
        <v>57</v>
      </c>
      <c r="CY115" s="27">
        <f>+CY86</f>
        <v>0</v>
      </c>
      <c r="CZ115" s="31">
        <v>180000</v>
      </c>
      <c r="DA115" s="27" t="s">
        <v>58</v>
      </c>
      <c r="DB115" s="27">
        <v>1</v>
      </c>
      <c r="DC115" s="31">
        <v>30000</v>
      </c>
      <c r="DD115" s="22"/>
      <c r="DE115" s="22"/>
      <c r="DF115" s="22"/>
      <c r="DH115" s="20" t="s">
        <v>57</v>
      </c>
      <c r="DI115" s="27">
        <f>+DI86</f>
        <v>0</v>
      </c>
      <c r="DJ115" s="31">
        <v>180000</v>
      </c>
      <c r="DK115" s="27" t="s">
        <v>58</v>
      </c>
      <c r="DL115" s="27">
        <v>1</v>
      </c>
      <c r="DM115" s="31">
        <v>30000</v>
      </c>
      <c r="DN115" s="22"/>
      <c r="DO115" s="22"/>
      <c r="DP115" s="22"/>
      <c r="DR115" s="20" t="s">
        <v>57</v>
      </c>
      <c r="DS115" s="27">
        <f>+DS86</f>
        <v>0</v>
      </c>
      <c r="DT115" s="31">
        <v>180000</v>
      </c>
      <c r="DU115" s="27" t="s">
        <v>58</v>
      </c>
      <c r="DV115" s="27">
        <v>1</v>
      </c>
      <c r="DW115" s="31">
        <v>30000</v>
      </c>
      <c r="DX115" s="22"/>
      <c r="DY115" s="22"/>
      <c r="DZ115" s="22"/>
      <c r="EB115" s="20" t="s">
        <v>57</v>
      </c>
      <c r="EC115" s="27">
        <f>+EC86</f>
        <v>0</v>
      </c>
      <c r="ED115" s="31">
        <v>180000</v>
      </c>
      <c r="EE115" s="27" t="s">
        <v>58</v>
      </c>
      <c r="EF115" s="27">
        <v>1</v>
      </c>
      <c r="EG115" s="31">
        <v>30000</v>
      </c>
      <c r="EH115" s="22"/>
      <c r="EI115" s="22"/>
      <c r="EJ115" s="22"/>
      <c r="EL115" s="20" t="s">
        <v>57</v>
      </c>
      <c r="EM115" s="27">
        <f>+EM86</f>
        <v>0</v>
      </c>
      <c r="EN115" s="31">
        <v>180000</v>
      </c>
      <c r="EO115" s="27" t="s">
        <v>58</v>
      </c>
      <c r="EP115" s="27">
        <v>1</v>
      </c>
      <c r="EQ115" s="31">
        <v>30000</v>
      </c>
      <c r="ER115" s="22"/>
      <c r="ES115" s="22"/>
      <c r="ET115" s="22"/>
    </row>
    <row r="116" spans="2:150" x14ac:dyDescent="0.25">
      <c r="B116" s="49" t="s">
        <v>59</v>
      </c>
      <c r="C116" s="49"/>
      <c r="D116" s="50"/>
      <c r="E116" s="269">
        <f>+D115+G115</f>
        <v>210000</v>
      </c>
      <c r="F116" s="270"/>
      <c r="G116" s="270"/>
      <c r="H116" s="22"/>
      <c r="I116" s="22"/>
      <c r="J116" s="22"/>
      <c r="L116" s="49" t="s">
        <v>59</v>
      </c>
      <c r="M116" s="49"/>
      <c r="N116" s="50"/>
      <c r="O116" s="269">
        <f>+N115+Q115</f>
        <v>210000</v>
      </c>
      <c r="P116" s="270"/>
      <c r="Q116" s="270"/>
      <c r="R116" s="22"/>
      <c r="S116" s="22"/>
      <c r="T116" s="22"/>
      <c r="V116" s="49" t="s">
        <v>59</v>
      </c>
      <c r="W116" s="49"/>
      <c r="X116" s="50"/>
      <c r="Y116" s="269">
        <f>+X115+AA115</f>
        <v>210000</v>
      </c>
      <c r="Z116" s="270"/>
      <c r="AA116" s="270"/>
      <c r="AB116" s="22"/>
      <c r="AC116" s="22"/>
      <c r="AD116" s="22"/>
      <c r="AF116" s="49" t="s">
        <v>59</v>
      </c>
      <c r="AG116" s="49"/>
      <c r="AH116" s="50"/>
      <c r="AI116" s="269">
        <f>+AH115+AK115</f>
        <v>210000</v>
      </c>
      <c r="AJ116" s="270"/>
      <c r="AK116" s="270"/>
      <c r="AL116" s="22"/>
      <c r="AM116" s="22"/>
      <c r="AN116" s="22"/>
      <c r="AP116" s="49" t="s">
        <v>59</v>
      </c>
      <c r="AQ116" s="49"/>
      <c r="AR116" s="50"/>
      <c r="AS116" s="269">
        <f>+AR115+AU115</f>
        <v>210000</v>
      </c>
      <c r="AT116" s="270"/>
      <c r="AU116" s="270"/>
      <c r="AV116" s="22"/>
      <c r="AW116" s="22"/>
      <c r="AX116" s="22"/>
      <c r="AZ116" s="49" t="s">
        <v>59</v>
      </c>
      <c r="BA116" s="49"/>
      <c r="BB116" s="50"/>
      <c r="BC116" s="269">
        <f>+BB115+BE115</f>
        <v>210000</v>
      </c>
      <c r="BD116" s="270"/>
      <c r="BE116" s="270"/>
      <c r="BF116" s="22"/>
      <c r="BG116" s="22"/>
      <c r="BH116" s="22"/>
      <c r="BI116" s="65"/>
      <c r="BJ116" s="49" t="s">
        <v>59</v>
      </c>
      <c r="BK116" s="49"/>
      <c r="BL116" s="50"/>
      <c r="BM116" s="269">
        <f>+BL115+BO115</f>
        <v>210000</v>
      </c>
      <c r="BN116" s="270"/>
      <c r="BO116" s="270"/>
      <c r="BP116" s="22"/>
      <c r="BQ116" s="22"/>
      <c r="BR116" s="22"/>
      <c r="BT116" s="49" t="s">
        <v>59</v>
      </c>
      <c r="BU116" s="49"/>
      <c r="BV116" s="50"/>
      <c r="BW116" s="269">
        <f>+BV115+BY115</f>
        <v>210000</v>
      </c>
      <c r="BX116" s="270"/>
      <c r="BY116" s="270"/>
      <c r="BZ116" s="22"/>
      <c r="CA116" s="22"/>
      <c r="CB116" s="22"/>
      <c r="CD116" s="49" t="s">
        <v>59</v>
      </c>
      <c r="CE116" s="49"/>
      <c r="CF116" s="50"/>
      <c r="CG116" s="269">
        <f>+CF115+CI115</f>
        <v>210000</v>
      </c>
      <c r="CH116" s="270"/>
      <c r="CI116" s="270"/>
      <c r="CJ116" s="22"/>
      <c r="CK116" s="22"/>
      <c r="CL116" s="22"/>
      <c r="CN116" s="49" t="s">
        <v>59</v>
      </c>
      <c r="CO116" s="49"/>
      <c r="CP116" s="50"/>
      <c r="CQ116" s="269">
        <f>+CP115+CS115</f>
        <v>210000</v>
      </c>
      <c r="CR116" s="270"/>
      <c r="CS116" s="270"/>
      <c r="CT116" s="22"/>
      <c r="CU116" s="22"/>
      <c r="CV116" s="22"/>
      <c r="CX116" s="49" t="s">
        <v>59</v>
      </c>
      <c r="CY116" s="49"/>
      <c r="CZ116" s="50"/>
      <c r="DA116" s="269">
        <f>+CZ115+DC115</f>
        <v>210000</v>
      </c>
      <c r="DB116" s="270"/>
      <c r="DC116" s="270"/>
      <c r="DD116" s="22"/>
      <c r="DE116" s="22"/>
      <c r="DF116" s="22"/>
      <c r="DH116" s="49" t="s">
        <v>59</v>
      </c>
      <c r="DI116" s="49"/>
      <c r="DJ116" s="50"/>
      <c r="DK116" s="269">
        <f>+DJ115+DM115</f>
        <v>210000</v>
      </c>
      <c r="DL116" s="270"/>
      <c r="DM116" s="270"/>
      <c r="DN116" s="22"/>
      <c r="DO116" s="22"/>
      <c r="DP116" s="22"/>
      <c r="DR116" s="49" t="s">
        <v>59</v>
      </c>
      <c r="DS116" s="49"/>
      <c r="DT116" s="50"/>
      <c r="DU116" s="269">
        <f>+DT115+DW115</f>
        <v>210000</v>
      </c>
      <c r="DV116" s="270"/>
      <c r="DW116" s="270"/>
      <c r="DX116" s="22"/>
      <c r="DY116" s="22"/>
      <c r="DZ116" s="22"/>
      <c r="EB116" s="49" t="s">
        <v>59</v>
      </c>
      <c r="EC116" s="49"/>
      <c r="ED116" s="50"/>
      <c r="EE116" s="269">
        <f>+ED115+EG115</f>
        <v>210000</v>
      </c>
      <c r="EF116" s="270"/>
      <c r="EG116" s="270"/>
      <c r="EH116" s="22"/>
      <c r="EI116" s="22"/>
      <c r="EJ116" s="22"/>
      <c r="EL116" s="49" t="s">
        <v>59</v>
      </c>
      <c r="EM116" s="49"/>
      <c r="EN116" s="50"/>
      <c r="EO116" s="269">
        <f>+EN115+EQ115</f>
        <v>210000</v>
      </c>
      <c r="EP116" s="270"/>
      <c r="EQ116" s="270"/>
      <c r="ER116" s="22"/>
      <c r="ES116" s="22"/>
      <c r="ET116" s="22"/>
    </row>
    <row r="117" spans="2:150" x14ac:dyDescent="0.25">
      <c r="B117" s="22"/>
      <c r="C117" s="38"/>
      <c r="D117" s="22"/>
      <c r="E117" s="22"/>
      <c r="F117" s="22"/>
      <c r="G117" s="22"/>
      <c r="H117" s="22"/>
      <c r="I117" s="22"/>
      <c r="J117" s="22"/>
      <c r="L117" s="22"/>
      <c r="M117" s="38"/>
      <c r="N117" s="22"/>
      <c r="O117" s="22"/>
      <c r="P117" s="22"/>
      <c r="Q117" s="22"/>
      <c r="R117" s="22"/>
      <c r="S117" s="22"/>
      <c r="T117" s="22"/>
      <c r="V117" s="22"/>
      <c r="W117" s="38"/>
      <c r="X117" s="22"/>
      <c r="Y117" s="22"/>
      <c r="Z117" s="22"/>
      <c r="AA117" s="22"/>
      <c r="AB117" s="22"/>
      <c r="AC117" s="22"/>
      <c r="AD117" s="22"/>
      <c r="AF117" s="22"/>
      <c r="AG117" s="38"/>
      <c r="AH117" s="22"/>
      <c r="AI117" s="22"/>
      <c r="AJ117" s="22"/>
      <c r="AK117" s="22"/>
      <c r="AL117" s="22"/>
      <c r="AM117" s="22"/>
      <c r="AN117" s="22"/>
      <c r="AP117" s="22"/>
      <c r="AQ117" s="38"/>
      <c r="AR117" s="22"/>
      <c r="AS117" s="22"/>
      <c r="AT117" s="22"/>
      <c r="AU117" s="22"/>
      <c r="AV117" s="22"/>
      <c r="AW117" s="22"/>
      <c r="AX117" s="22"/>
      <c r="AZ117" s="22"/>
      <c r="BA117" s="38"/>
      <c r="BB117" s="22"/>
      <c r="BC117" s="22"/>
      <c r="BD117" s="22"/>
      <c r="BE117" s="22"/>
      <c r="BF117" s="22"/>
      <c r="BG117" s="22"/>
      <c r="BH117" s="22"/>
      <c r="BI117" s="65"/>
      <c r="BJ117" s="22"/>
      <c r="BK117" s="38"/>
      <c r="BL117" s="22"/>
      <c r="BM117" s="22"/>
      <c r="BN117" s="22"/>
      <c r="BO117" s="22"/>
      <c r="BP117" s="22"/>
      <c r="BQ117" s="22"/>
      <c r="BR117" s="22"/>
      <c r="BT117" s="22"/>
      <c r="BU117" s="38"/>
      <c r="BV117" s="22"/>
      <c r="BW117" s="22"/>
      <c r="BX117" s="22"/>
      <c r="BY117" s="22"/>
      <c r="BZ117" s="22"/>
      <c r="CA117" s="22"/>
      <c r="CB117" s="22"/>
      <c r="CD117" s="22"/>
      <c r="CE117" s="38"/>
      <c r="CF117" s="22"/>
      <c r="CG117" s="22"/>
      <c r="CH117" s="22"/>
      <c r="CI117" s="22"/>
      <c r="CJ117" s="22"/>
      <c r="CK117" s="22"/>
      <c r="CL117" s="22"/>
      <c r="CN117" s="22"/>
      <c r="CO117" s="38"/>
      <c r="CP117" s="22"/>
      <c r="CQ117" s="22"/>
      <c r="CR117" s="22"/>
      <c r="CS117" s="22"/>
      <c r="CT117" s="22"/>
      <c r="CU117" s="22"/>
      <c r="CV117" s="22"/>
      <c r="CX117" s="22"/>
      <c r="CY117" s="38"/>
      <c r="CZ117" s="22"/>
      <c r="DA117" s="22"/>
      <c r="DB117" s="22"/>
      <c r="DC117" s="22"/>
      <c r="DD117" s="22"/>
      <c r="DE117" s="22"/>
      <c r="DF117" s="22"/>
      <c r="DH117" s="22"/>
      <c r="DI117" s="38"/>
      <c r="DJ117" s="22"/>
      <c r="DK117" s="22"/>
      <c r="DL117" s="22"/>
      <c r="DM117" s="22"/>
      <c r="DN117" s="22"/>
      <c r="DO117" s="22"/>
      <c r="DP117" s="22"/>
      <c r="DR117" s="22"/>
      <c r="DS117" s="38"/>
      <c r="DT117" s="22"/>
      <c r="DU117" s="22"/>
      <c r="DV117" s="22"/>
      <c r="DW117" s="22"/>
      <c r="DX117" s="22"/>
      <c r="DY117" s="22"/>
      <c r="DZ117" s="22"/>
      <c r="EB117" s="22"/>
      <c r="EC117" s="38"/>
      <c r="ED117" s="22"/>
      <c r="EE117" s="22"/>
      <c r="EF117" s="22"/>
      <c r="EG117" s="22"/>
      <c r="EH117" s="22"/>
      <c r="EI117" s="22"/>
      <c r="EJ117" s="22"/>
      <c r="EL117" s="22"/>
      <c r="EM117" s="38"/>
      <c r="EN117" s="22"/>
      <c r="EO117" s="22"/>
      <c r="EP117" s="22"/>
      <c r="EQ117" s="22"/>
      <c r="ER117" s="22"/>
      <c r="ES117" s="22"/>
      <c r="ET117" s="22"/>
    </row>
    <row r="118" spans="2:150" x14ac:dyDescent="0.25">
      <c r="B118" s="22"/>
      <c r="C118" s="38"/>
      <c r="D118" s="22"/>
      <c r="E118" s="22"/>
      <c r="F118" s="22"/>
      <c r="G118" s="37"/>
      <c r="H118" s="22"/>
      <c r="I118" s="22"/>
      <c r="J118" s="22"/>
      <c r="L118" s="22"/>
      <c r="M118" s="38"/>
      <c r="N118" s="22"/>
      <c r="O118" s="22"/>
      <c r="P118" s="22"/>
      <c r="Q118" s="37"/>
      <c r="R118" s="22"/>
      <c r="S118" s="22"/>
      <c r="T118" s="22"/>
      <c r="V118" s="22"/>
      <c r="W118" s="38"/>
      <c r="X118" s="22"/>
      <c r="Y118" s="22"/>
      <c r="Z118" s="22"/>
      <c r="AA118" s="37"/>
      <c r="AB118" s="22"/>
      <c r="AC118" s="22"/>
      <c r="AD118" s="22"/>
      <c r="AF118" s="22"/>
      <c r="AG118" s="38"/>
      <c r="AH118" s="22"/>
      <c r="AI118" s="22"/>
      <c r="AJ118" s="22"/>
      <c r="AK118" s="37"/>
      <c r="AL118" s="22"/>
      <c r="AM118" s="22"/>
      <c r="AN118" s="22"/>
      <c r="AP118" s="22"/>
      <c r="AQ118" s="38"/>
      <c r="AR118" s="22"/>
      <c r="AS118" s="22"/>
      <c r="AT118" s="22"/>
      <c r="AU118" s="37"/>
      <c r="AV118" s="22"/>
      <c r="AW118" s="22"/>
      <c r="AX118" s="22"/>
      <c r="AZ118" s="22"/>
      <c r="BA118" s="38"/>
      <c r="BB118" s="22"/>
      <c r="BC118" s="22"/>
      <c r="BD118" s="22"/>
      <c r="BE118" s="37"/>
      <c r="BF118" s="22"/>
      <c r="BG118" s="22"/>
      <c r="BH118" s="22"/>
      <c r="BI118" s="65"/>
      <c r="BJ118" s="22"/>
      <c r="BK118" s="38"/>
      <c r="BL118" s="22"/>
      <c r="BM118" s="22"/>
      <c r="BN118" s="22"/>
      <c r="BO118" s="37"/>
      <c r="BP118" s="22"/>
      <c r="BQ118" s="22"/>
      <c r="BR118" s="22"/>
      <c r="BT118" s="22"/>
      <c r="BU118" s="38"/>
      <c r="BV118" s="22"/>
      <c r="BW118" s="22"/>
      <c r="BX118" s="22"/>
      <c r="BY118" s="37"/>
      <c r="BZ118" s="22"/>
      <c r="CA118" s="22"/>
      <c r="CB118" s="22"/>
      <c r="CD118" s="22"/>
      <c r="CE118" s="38"/>
      <c r="CF118" s="22"/>
      <c r="CG118" s="22"/>
      <c r="CH118" s="22"/>
      <c r="CI118" s="37"/>
      <c r="CJ118" s="22"/>
      <c r="CK118" s="22"/>
      <c r="CL118" s="22"/>
      <c r="CN118" s="22"/>
      <c r="CO118" s="38"/>
      <c r="CP118" s="22"/>
      <c r="CQ118" s="22"/>
      <c r="CR118" s="22"/>
      <c r="CS118" s="37"/>
      <c r="CT118" s="22"/>
      <c r="CU118" s="22"/>
      <c r="CV118" s="22"/>
      <c r="CX118" s="22"/>
      <c r="CY118" s="38"/>
      <c r="CZ118" s="22"/>
      <c r="DA118" s="22"/>
      <c r="DB118" s="22"/>
      <c r="DC118" s="37"/>
      <c r="DD118" s="22"/>
      <c r="DE118" s="22"/>
      <c r="DF118" s="22"/>
      <c r="DH118" s="22"/>
      <c r="DI118" s="38"/>
      <c r="DJ118" s="22"/>
      <c r="DK118" s="22"/>
      <c r="DL118" s="22"/>
      <c r="DM118" s="37"/>
      <c r="DN118" s="22"/>
      <c r="DO118" s="22"/>
      <c r="DP118" s="22"/>
      <c r="DR118" s="22"/>
      <c r="DS118" s="38"/>
      <c r="DT118" s="22"/>
      <c r="DU118" s="22"/>
      <c r="DV118" s="22"/>
      <c r="DW118" s="37"/>
      <c r="DX118" s="22"/>
      <c r="DY118" s="22"/>
      <c r="DZ118" s="22"/>
      <c r="EB118" s="22"/>
      <c r="EC118" s="38"/>
      <c r="ED118" s="22"/>
      <c r="EE118" s="22"/>
      <c r="EF118" s="22"/>
      <c r="EG118" s="37"/>
      <c r="EH118" s="22"/>
      <c r="EI118" s="22"/>
      <c r="EJ118" s="22"/>
      <c r="EL118" s="22"/>
      <c r="EM118" s="38"/>
      <c r="EN118" s="22"/>
      <c r="EO118" s="22"/>
      <c r="EP118" s="22"/>
      <c r="EQ118" s="37"/>
      <c r="ER118" s="22"/>
      <c r="ES118" s="22"/>
      <c r="ET118" s="22"/>
    </row>
    <row r="119" spans="2:150" x14ac:dyDescent="0.25">
      <c r="B119" s="271" t="s">
        <v>60</v>
      </c>
      <c r="C119" s="271"/>
      <c r="D119" s="271"/>
      <c r="E119" s="271"/>
      <c r="F119" s="22"/>
      <c r="G119" s="22"/>
      <c r="H119" s="22"/>
      <c r="I119" s="22"/>
      <c r="J119" s="22"/>
      <c r="L119" s="271" t="s">
        <v>60</v>
      </c>
      <c r="M119" s="271"/>
      <c r="N119" s="271"/>
      <c r="O119" s="271"/>
      <c r="P119" s="22"/>
      <c r="Q119" s="22"/>
      <c r="R119" s="22"/>
      <c r="S119" s="22"/>
      <c r="T119" s="22"/>
      <c r="V119" s="271" t="s">
        <v>60</v>
      </c>
      <c r="W119" s="271"/>
      <c r="X119" s="271"/>
      <c r="Y119" s="271"/>
      <c r="Z119" s="22"/>
      <c r="AA119" s="22"/>
      <c r="AB119" s="22"/>
      <c r="AC119" s="22"/>
      <c r="AD119" s="22"/>
      <c r="AF119" s="271" t="s">
        <v>60</v>
      </c>
      <c r="AG119" s="271"/>
      <c r="AH119" s="271"/>
      <c r="AI119" s="271"/>
      <c r="AJ119" s="22"/>
      <c r="AK119" s="22"/>
      <c r="AL119" s="22"/>
      <c r="AM119" s="22"/>
      <c r="AN119" s="22"/>
      <c r="AP119" s="271" t="s">
        <v>60</v>
      </c>
      <c r="AQ119" s="271"/>
      <c r="AR119" s="271"/>
      <c r="AS119" s="271"/>
      <c r="AT119" s="22"/>
      <c r="AU119" s="22"/>
      <c r="AV119" s="22"/>
      <c r="AW119" s="22"/>
      <c r="AX119" s="22"/>
      <c r="AZ119" s="271" t="s">
        <v>60</v>
      </c>
      <c r="BA119" s="271"/>
      <c r="BB119" s="271"/>
      <c r="BC119" s="271"/>
      <c r="BD119" s="22"/>
      <c r="BE119" s="22"/>
      <c r="BF119" s="22"/>
      <c r="BG119" s="22"/>
      <c r="BH119" s="22"/>
      <c r="BI119" s="65"/>
      <c r="BJ119" s="271" t="s">
        <v>60</v>
      </c>
      <c r="BK119" s="271"/>
      <c r="BL119" s="271"/>
      <c r="BM119" s="271"/>
      <c r="BN119" s="22"/>
      <c r="BO119" s="22"/>
      <c r="BP119" s="22"/>
      <c r="BQ119" s="22"/>
      <c r="BR119" s="22"/>
      <c r="BT119" s="271" t="s">
        <v>60</v>
      </c>
      <c r="BU119" s="271"/>
      <c r="BV119" s="271"/>
      <c r="BW119" s="271"/>
      <c r="BX119" s="22"/>
      <c r="BY119" s="22"/>
      <c r="BZ119" s="22"/>
      <c r="CA119" s="22"/>
      <c r="CB119" s="22"/>
      <c r="CD119" s="271" t="s">
        <v>60</v>
      </c>
      <c r="CE119" s="271"/>
      <c r="CF119" s="271"/>
      <c r="CG119" s="271"/>
      <c r="CH119" s="22"/>
      <c r="CI119" s="22"/>
      <c r="CJ119" s="22"/>
      <c r="CK119" s="22"/>
      <c r="CL119" s="22"/>
      <c r="CN119" s="271" t="s">
        <v>60</v>
      </c>
      <c r="CO119" s="271"/>
      <c r="CP119" s="271"/>
      <c r="CQ119" s="271"/>
      <c r="CR119" s="22"/>
      <c r="CS119" s="22"/>
      <c r="CT119" s="22"/>
      <c r="CU119" s="22"/>
      <c r="CV119" s="22"/>
      <c r="CX119" s="271" t="s">
        <v>60</v>
      </c>
      <c r="CY119" s="271"/>
      <c r="CZ119" s="271"/>
      <c r="DA119" s="271"/>
      <c r="DB119" s="22"/>
      <c r="DC119" s="22"/>
      <c r="DD119" s="22"/>
      <c r="DE119" s="22"/>
      <c r="DF119" s="22"/>
      <c r="DH119" s="271" t="s">
        <v>60</v>
      </c>
      <c r="DI119" s="271"/>
      <c r="DJ119" s="271"/>
      <c r="DK119" s="271"/>
      <c r="DL119" s="22"/>
      <c r="DM119" s="22"/>
      <c r="DN119" s="22"/>
      <c r="DO119" s="22"/>
      <c r="DP119" s="22"/>
      <c r="DR119" s="271" t="s">
        <v>60</v>
      </c>
      <c r="DS119" s="271"/>
      <c r="DT119" s="271"/>
      <c r="DU119" s="271"/>
      <c r="DV119" s="22"/>
      <c r="DW119" s="22"/>
      <c r="DX119" s="22"/>
      <c r="DY119" s="22"/>
      <c r="DZ119" s="22"/>
      <c r="EB119" s="271" t="s">
        <v>60</v>
      </c>
      <c r="EC119" s="271"/>
      <c r="ED119" s="271"/>
      <c r="EE119" s="271"/>
      <c r="EF119" s="22"/>
      <c r="EG119" s="22"/>
      <c r="EH119" s="22"/>
      <c r="EI119" s="22"/>
      <c r="EJ119" s="22"/>
      <c r="EL119" s="271" t="s">
        <v>60</v>
      </c>
      <c r="EM119" s="271"/>
      <c r="EN119" s="271"/>
      <c r="EO119" s="271"/>
      <c r="EP119" s="22"/>
      <c r="EQ119" s="22"/>
      <c r="ER119" s="22"/>
      <c r="ES119" s="22"/>
      <c r="ET119" s="22"/>
    </row>
    <row r="120" spans="2:150" ht="24" x14ac:dyDescent="0.25">
      <c r="B120" s="23" t="s">
        <v>61</v>
      </c>
      <c r="C120" s="23" t="s">
        <v>62</v>
      </c>
      <c r="D120" s="24" t="s">
        <v>63</v>
      </c>
      <c r="E120" s="24" t="s">
        <v>64</v>
      </c>
      <c r="F120" s="22"/>
      <c r="G120" s="22"/>
      <c r="H120" s="22"/>
      <c r="I120" s="22"/>
      <c r="J120" s="22"/>
      <c r="L120" s="23" t="s">
        <v>61</v>
      </c>
      <c r="M120" s="23" t="s">
        <v>62</v>
      </c>
      <c r="N120" s="24" t="s">
        <v>63</v>
      </c>
      <c r="O120" s="24" t="s">
        <v>64</v>
      </c>
      <c r="P120" s="22"/>
      <c r="Q120" s="22"/>
      <c r="R120" s="22"/>
      <c r="S120" s="22"/>
      <c r="T120" s="22"/>
      <c r="V120" s="23" t="s">
        <v>61</v>
      </c>
      <c r="W120" s="23" t="s">
        <v>62</v>
      </c>
      <c r="X120" s="24" t="s">
        <v>63</v>
      </c>
      <c r="Y120" s="24" t="s">
        <v>64</v>
      </c>
      <c r="Z120" s="22"/>
      <c r="AA120" s="22"/>
      <c r="AB120" s="22"/>
      <c r="AC120" s="22"/>
      <c r="AD120" s="22"/>
      <c r="AF120" s="23" t="s">
        <v>61</v>
      </c>
      <c r="AG120" s="23" t="s">
        <v>62</v>
      </c>
      <c r="AH120" s="24" t="s">
        <v>63</v>
      </c>
      <c r="AI120" s="24" t="s">
        <v>64</v>
      </c>
      <c r="AJ120" s="22"/>
      <c r="AK120" s="22"/>
      <c r="AL120" s="22"/>
      <c r="AM120" s="22"/>
      <c r="AN120" s="22"/>
      <c r="AP120" s="23" t="s">
        <v>61</v>
      </c>
      <c r="AQ120" s="23" t="s">
        <v>62</v>
      </c>
      <c r="AR120" s="24" t="s">
        <v>63</v>
      </c>
      <c r="AS120" s="24" t="s">
        <v>64</v>
      </c>
      <c r="AT120" s="22"/>
      <c r="AU120" s="22"/>
      <c r="AV120" s="22"/>
      <c r="AW120" s="22"/>
      <c r="AX120" s="22"/>
      <c r="AZ120" s="23" t="s">
        <v>61</v>
      </c>
      <c r="BA120" s="23" t="s">
        <v>62</v>
      </c>
      <c r="BB120" s="24" t="s">
        <v>63</v>
      </c>
      <c r="BC120" s="24" t="s">
        <v>64</v>
      </c>
      <c r="BD120" s="22"/>
      <c r="BE120" s="22"/>
      <c r="BF120" s="22"/>
      <c r="BG120" s="22"/>
      <c r="BH120" s="22"/>
      <c r="BI120" s="65"/>
      <c r="BJ120" s="23" t="s">
        <v>61</v>
      </c>
      <c r="BK120" s="23" t="s">
        <v>62</v>
      </c>
      <c r="BL120" s="24" t="s">
        <v>63</v>
      </c>
      <c r="BM120" s="24" t="s">
        <v>64</v>
      </c>
      <c r="BN120" s="22"/>
      <c r="BO120" s="22"/>
      <c r="BP120" s="22"/>
      <c r="BQ120" s="22"/>
      <c r="BR120" s="22"/>
      <c r="BT120" s="23" t="s">
        <v>61</v>
      </c>
      <c r="BU120" s="23" t="s">
        <v>62</v>
      </c>
      <c r="BV120" s="24" t="s">
        <v>63</v>
      </c>
      <c r="BW120" s="24" t="s">
        <v>64</v>
      </c>
      <c r="BX120" s="22"/>
      <c r="BY120" s="22"/>
      <c r="BZ120" s="22"/>
      <c r="CA120" s="22"/>
      <c r="CB120" s="22"/>
      <c r="CD120" s="23" t="s">
        <v>61</v>
      </c>
      <c r="CE120" s="23" t="s">
        <v>62</v>
      </c>
      <c r="CF120" s="24" t="s">
        <v>63</v>
      </c>
      <c r="CG120" s="24" t="s">
        <v>64</v>
      </c>
      <c r="CH120" s="22"/>
      <c r="CI120" s="22"/>
      <c r="CJ120" s="22"/>
      <c r="CK120" s="22"/>
      <c r="CL120" s="22"/>
      <c r="CN120" s="23" t="s">
        <v>61</v>
      </c>
      <c r="CO120" s="23" t="s">
        <v>62</v>
      </c>
      <c r="CP120" s="24" t="s">
        <v>63</v>
      </c>
      <c r="CQ120" s="24" t="s">
        <v>64</v>
      </c>
      <c r="CR120" s="22"/>
      <c r="CS120" s="22"/>
      <c r="CT120" s="22"/>
      <c r="CU120" s="22"/>
      <c r="CV120" s="22"/>
      <c r="CX120" s="23" t="s">
        <v>61</v>
      </c>
      <c r="CY120" s="23" t="s">
        <v>62</v>
      </c>
      <c r="CZ120" s="24" t="s">
        <v>63</v>
      </c>
      <c r="DA120" s="24" t="s">
        <v>64</v>
      </c>
      <c r="DB120" s="22"/>
      <c r="DC120" s="22"/>
      <c r="DD120" s="22"/>
      <c r="DE120" s="22"/>
      <c r="DF120" s="22"/>
      <c r="DH120" s="23" t="s">
        <v>61</v>
      </c>
      <c r="DI120" s="23" t="s">
        <v>62</v>
      </c>
      <c r="DJ120" s="24" t="s">
        <v>63</v>
      </c>
      <c r="DK120" s="24" t="s">
        <v>64</v>
      </c>
      <c r="DL120" s="22"/>
      <c r="DM120" s="22"/>
      <c r="DN120" s="22"/>
      <c r="DO120" s="22"/>
      <c r="DP120" s="22"/>
      <c r="DR120" s="23" t="s">
        <v>61</v>
      </c>
      <c r="DS120" s="23" t="s">
        <v>62</v>
      </c>
      <c r="DT120" s="24" t="s">
        <v>63</v>
      </c>
      <c r="DU120" s="24" t="s">
        <v>64</v>
      </c>
      <c r="DV120" s="22"/>
      <c r="DW120" s="22"/>
      <c r="DX120" s="22"/>
      <c r="DY120" s="22"/>
      <c r="DZ120" s="22"/>
      <c r="EB120" s="23" t="s">
        <v>61</v>
      </c>
      <c r="EC120" s="23" t="s">
        <v>62</v>
      </c>
      <c r="ED120" s="24" t="s">
        <v>63</v>
      </c>
      <c r="EE120" s="24" t="s">
        <v>64</v>
      </c>
      <c r="EF120" s="22"/>
      <c r="EG120" s="22"/>
      <c r="EH120" s="22"/>
      <c r="EI120" s="22"/>
      <c r="EJ120" s="22"/>
      <c r="EL120" s="23" t="s">
        <v>61</v>
      </c>
      <c r="EM120" s="23" t="s">
        <v>62</v>
      </c>
      <c r="EN120" s="24" t="s">
        <v>63</v>
      </c>
      <c r="EO120" s="24" t="s">
        <v>64</v>
      </c>
      <c r="EP120" s="22"/>
      <c r="EQ120" s="22"/>
      <c r="ER120" s="22"/>
      <c r="ES120" s="22"/>
      <c r="ET120" s="22"/>
    </row>
    <row r="121" spans="2:150" x14ac:dyDescent="0.25">
      <c r="B121" s="51" t="s">
        <v>65</v>
      </c>
      <c r="C121" s="51">
        <v>1</v>
      </c>
      <c r="D121" s="52" t="s">
        <v>9</v>
      </c>
      <c r="E121" s="53">
        <v>8400</v>
      </c>
      <c r="F121" s="22"/>
      <c r="G121" s="22"/>
      <c r="H121" s="22"/>
      <c r="I121" s="22"/>
      <c r="J121" s="22"/>
      <c r="L121" s="51" t="s">
        <v>65</v>
      </c>
      <c r="M121" s="51">
        <v>1</v>
      </c>
      <c r="N121" s="52" t="s">
        <v>9</v>
      </c>
      <c r="O121" s="53">
        <v>8400</v>
      </c>
      <c r="P121" s="22"/>
      <c r="Q121" s="22"/>
      <c r="R121" s="22"/>
      <c r="S121" s="22"/>
      <c r="T121" s="22"/>
      <c r="V121" s="51" t="s">
        <v>65</v>
      </c>
      <c r="W121" s="51">
        <v>1</v>
      </c>
      <c r="X121" s="52" t="s">
        <v>9</v>
      </c>
      <c r="Y121" s="53">
        <v>8400</v>
      </c>
      <c r="Z121" s="22"/>
      <c r="AA121" s="22"/>
      <c r="AB121" s="22"/>
      <c r="AC121" s="22"/>
      <c r="AD121" s="22"/>
      <c r="AF121" s="51" t="s">
        <v>65</v>
      </c>
      <c r="AG121" s="51">
        <v>1</v>
      </c>
      <c r="AH121" s="52" t="s">
        <v>9</v>
      </c>
      <c r="AI121" s="53">
        <v>8400</v>
      </c>
      <c r="AJ121" s="22"/>
      <c r="AK121" s="22"/>
      <c r="AL121" s="22"/>
      <c r="AM121" s="22"/>
      <c r="AN121" s="22"/>
      <c r="AP121" s="51" t="s">
        <v>65</v>
      </c>
      <c r="AQ121" s="51">
        <v>1</v>
      </c>
      <c r="AR121" s="52" t="s">
        <v>9</v>
      </c>
      <c r="AS121" s="53">
        <v>8400</v>
      </c>
      <c r="AT121" s="22"/>
      <c r="AU121" s="22"/>
      <c r="AV121" s="22"/>
      <c r="AW121" s="22"/>
      <c r="AX121" s="22"/>
      <c r="AZ121" s="51" t="s">
        <v>65</v>
      </c>
      <c r="BA121" s="51">
        <v>1</v>
      </c>
      <c r="BB121" s="52" t="s">
        <v>9</v>
      </c>
      <c r="BC121" s="53">
        <v>8400</v>
      </c>
      <c r="BD121" s="22"/>
      <c r="BE121" s="22"/>
      <c r="BF121" s="22"/>
      <c r="BG121" s="22"/>
      <c r="BH121" s="22"/>
      <c r="BI121" s="65"/>
      <c r="BJ121" s="51" t="s">
        <v>65</v>
      </c>
      <c r="BK121" s="51">
        <v>1</v>
      </c>
      <c r="BL121" s="52" t="s">
        <v>9</v>
      </c>
      <c r="BM121" s="53">
        <v>8400</v>
      </c>
      <c r="BN121" s="22"/>
      <c r="BO121" s="22"/>
      <c r="BP121" s="22"/>
      <c r="BQ121" s="22"/>
      <c r="BR121" s="22"/>
      <c r="BT121" s="51" t="s">
        <v>65</v>
      </c>
      <c r="BU121" s="51">
        <v>1</v>
      </c>
      <c r="BV121" s="52" t="s">
        <v>9</v>
      </c>
      <c r="BW121" s="53">
        <v>8400</v>
      </c>
      <c r="BX121" s="22"/>
      <c r="BY121" s="22"/>
      <c r="BZ121" s="22"/>
      <c r="CA121" s="22"/>
      <c r="CB121" s="22"/>
      <c r="CD121" s="51" t="s">
        <v>65</v>
      </c>
      <c r="CE121" s="51">
        <v>1</v>
      </c>
      <c r="CF121" s="52" t="s">
        <v>9</v>
      </c>
      <c r="CG121" s="53">
        <v>8400</v>
      </c>
      <c r="CH121" s="22"/>
      <c r="CI121" s="22"/>
      <c r="CJ121" s="22"/>
      <c r="CK121" s="22"/>
      <c r="CL121" s="22"/>
      <c r="CN121" s="51" t="s">
        <v>65</v>
      </c>
      <c r="CO121" s="51">
        <v>1</v>
      </c>
      <c r="CP121" s="52" t="s">
        <v>9</v>
      </c>
      <c r="CQ121" s="53">
        <v>8400</v>
      </c>
      <c r="CR121" s="22"/>
      <c r="CS121" s="22"/>
      <c r="CT121" s="22"/>
      <c r="CU121" s="22"/>
      <c r="CV121" s="22"/>
      <c r="CX121" s="51" t="s">
        <v>65</v>
      </c>
      <c r="CY121" s="51">
        <v>1</v>
      </c>
      <c r="CZ121" s="52" t="s">
        <v>9</v>
      </c>
      <c r="DA121" s="53">
        <v>8400</v>
      </c>
      <c r="DB121" s="22"/>
      <c r="DC121" s="22"/>
      <c r="DD121" s="22"/>
      <c r="DE121" s="22"/>
      <c r="DF121" s="22"/>
      <c r="DH121" s="51" t="s">
        <v>65</v>
      </c>
      <c r="DI121" s="51">
        <v>1</v>
      </c>
      <c r="DJ121" s="52" t="s">
        <v>9</v>
      </c>
      <c r="DK121" s="53">
        <v>8400</v>
      </c>
      <c r="DL121" s="22"/>
      <c r="DM121" s="22"/>
      <c r="DN121" s="22"/>
      <c r="DO121" s="22"/>
      <c r="DP121" s="22"/>
      <c r="DR121" s="51" t="s">
        <v>65</v>
      </c>
      <c r="DS121" s="51">
        <v>1</v>
      </c>
      <c r="DT121" s="52" t="s">
        <v>9</v>
      </c>
      <c r="DU121" s="53">
        <v>8400</v>
      </c>
      <c r="DV121" s="22"/>
      <c r="DW121" s="22"/>
      <c r="DX121" s="22"/>
      <c r="DY121" s="22"/>
      <c r="DZ121" s="22"/>
      <c r="EB121" s="51" t="s">
        <v>65</v>
      </c>
      <c r="EC121" s="51">
        <v>1</v>
      </c>
      <c r="ED121" s="52" t="s">
        <v>9</v>
      </c>
      <c r="EE121" s="53">
        <v>8400</v>
      </c>
      <c r="EF121" s="22"/>
      <c r="EG121" s="22"/>
      <c r="EH121" s="22"/>
      <c r="EI121" s="22"/>
      <c r="EJ121" s="22"/>
      <c r="EL121" s="51" t="s">
        <v>65</v>
      </c>
      <c r="EM121" s="51">
        <v>1</v>
      </c>
      <c r="EN121" s="52" t="s">
        <v>9</v>
      </c>
      <c r="EO121" s="53">
        <v>8400</v>
      </c>
      <c r="EP121" s="22"/>
      <c r="EQ121" s="22"/>
      <c r="ER121" s="22"/>
      <c r="ES121" s="22"/>
      <c r="ET121" s="22"/>
    </row>
    <row r="122" spans="2:150" ht="36" x14ac:dyDescent="0.25">
      <c r="B122" s="20" t="s">
        <v>66</v>
      </c>
      <c r="C122" s="27">
        <f t="shared" ref="C122:D122" si="283">+C84</f>
        <v>0</v>
      </c>
      <c r="D122" s="33">
        <f t="shared" si="283"/>
        <v>1</v>
      </c>
      <c r="E122" s="54">
        <f>+H83</f>
        <v>0</v>
      </c>
      <c r="F122" s="22"/>
      <c r="G122" s="22"/>
      <c r="H122" s="22"/>
      <c r="I122" s="22"/>
      <c r="J122" s="22"/>
      <c r="L122" s="20" t="s">
        <v>66</v>
      </c>
      <c r="M122" s="27">
        <f t="shared" ref="M122:N122" si="284">+M84</f>
        <v>0</v>
      </c>
      <c r="N122" s="33">
        <f t="shared" si="284"/>
        <v>1</v>
      </c>
      <c r="O122" s="54">
        <f>+R83</f>
        <v>0</v>
      </c>
      <c r="P122" s="22"/>
      <c r="Q122" s="22"/>
      <c r="R122" s="22"/>
      <c r="S122" s="22"/>
      <c r="T122" s="22"/>
      <c r="V122" s="20" t="s">
        <v>66</v>
      </c>
      <c r="W122" s="27">
        <f t="shared" ref="W122:X122" si="285">+W84</f>
        <v>0</v>
      </c>
      <c r="X122" s="33">
        <f t="shared" si="285"/>
        <v>1</v>
      </c>
      <c r="Y122" s="54">
        <f>+AB83</f>
        <v>0</v>
      </c>
      <c r="Z122" s="22"/>
      <c r="AA122" s="22"/>
      <c r="AB122" s="22"/>
      <c r="AC122" s="22"/>
      <c r="AD122" s="22"/>
      <c r="AF122" s="20" t="s">
        <v>66</v>
      </c>
      <c r="AG122" s="27">
        <f t="shared" ref="AG122:AH122" si="286">+AG84</f>
        <v>0</v>
      </c>
      <c r="AH122" s="33">
        <f t="shared" si="286"/>
        <v>1</v>
      </c>
      <c r="AI122" s="54">
        <f>+AL83</f>
        <v>0</v>
      </c>
      <c r="AJ122" s="22"/>
      <c r="AK122" s="22"/>
      <c r="AL122" s="22"/>
      <c r="AM122" s="22"/>
      <c r="AN122" s="22"/>
      <c r="AP122" s="20" t="s">
        <v>66</v>
      </c>
      <c r="AQ122" s="27">
        <f t="shared" ref="AQ122:AR122" si="287">+AQ84</f>
        <v>0</v>
      </c>
      <c r="AR122" s="33">
        <f t="shared" si="287"/>
        <v>1</v>
      </c>
      <c r="AS122" s="54">
        <f>+AV83</f>
        <v>0</v>
      </c>
      <c r="AT122" s="22"/>
      <c r="AU122" s="22"/>
      <c r="AV122" s="22"/>
      <c r="AW122" s="22"/>
      <c r="AX122" s="22"/>
      <c r="AZ122" s="20" t="s">
        <v>66</v>
      </c>
      <c r="BA122" s="27">
        <f t="shared" ref="BA122:BB122" si="288">+BA84</f>
        <v>0</v>
      </c>
      <c r="BB122" s="33">
        <f t="shared" si="288"/>
        <v>1</v>
      </c>
      <c r="BC122" s="54">
        <f>+BF83</f>
        <v>0</v>
      </c>
      <c r="BD122" s="22"/>
      <c r="BE122" s="22"/>
      <c r="BF122" s="22"/>
      <c r="BG122" s="22"/>
      <c r="BH122" s="22"/>
      <c r="BI122" s="65"/>
      <c r="BJ122" s="20" t="s">
        <v>66</v>
      </c>
      <c r="BK122" s="27">
        <f t="shared" ref="BK122:BL122" si="289">+BK84</f>
        <v>0</v>
      </c>
      <c r="BL122" s="33">
        <f t="shared" si="289"/>
        <v>1</v>
      </c>
      <c r="BM122" s="54">
        <f>+BP83</f>
        <v>0</v>
      </c>
      <c r="BN122" s="22"/>
      <c r="BO122" s="22"/>
      <c r="BP122" s="22"/>
      <c r="BQ122" s="22"/>
      <c r="BR122" s="22"/>
      <c r="BT122" s="20" t="s">
        <v>66</v>
      </c>
      <c r="BU122" s="27">
        <f t="shared" ref="BU122:BV122" si="290">+BU84</f>
        <v>0</v>
      </c>
      <c r="BV122" s="33">
        <f t="shared" si="290"/>
        <v>1</v>
      </c>
      <c r="BW122" s="54">
        <f>+BZ83</f>
        <v>0</v>
      </c>
      <c r="BX122" s="22"/>
      <c r="BY122" s="22"/>
      <c r="BZ122" s="22"/>
      <c r="CA122" s="22"/>
      <c r="CB122" s="22"/>
      <c r="CD122" s="20" t="s">
        <v>66</v>
      </c>
      <c r="CE122" s="27">
        <f t="shared" ref="CE122:CF122" si="291">+CE84</f>
        <v>0</v>
      </c>
      <c r="CF122" s="33">
        <f t="shared" si="291"/>
        <v>1</v>
      </c>
      <c r="CG122" s="54">
        <f>+CJ83</f>
        <v>0</v>
      </c>
      <c r="CH122" s="22"/>
      <c r="CI122" s="22"/>
      <c r="CJ122" s="22"/>
      <c r="CK122" s="22"/>
      <c r="CL122" s="22"/>
      <c r="CN122" s="20" t="s">
        <v>66</v>
      </c>
      <c r="CO122" s="27">
        <f t="shared" ref="CO122:CP122" si="292">+CO84</f>
        <v>0</v>
      </c>
      <c r="CP122" s="33">
        <f t="shared" si="292"/>
        <v>1</v>
      </c>
      <c r="CQ122" s="54">
        <f>+CT83</f>
        <v>0</v>
      </c>
      <c r="CR122" s="22"/>
      <c r="CS122" s="22"/>
      <c r="CT122" s="22"/>
      <c r="CU122" s="22"/>
      <c r="CV122" s="22"/>
      <c r="CX122" s="20" t="s">
        <v>66</v>
      </c>
      <c r="CY122" s="27">
        <f t="shared" ref="CY122:CZ122" si="293">+CY84</f>
        <v>0</v>
      </c>
      <c r="CZ122" s="33">
        <f t="shared" si="293"/>
        <v>1</v>
      </c>
      <c r="DA122" s="54">
        <f>+DD83</f>
        <v>0</v>
      </c>
      <c r="DB122" s="22"/>
      <c r="DC122" s="22"/>
      <c r="DD122" s="22"/>
      <c r="DE122" s="22"/>
      <c r="DF122" s="22"/>
      <c r="DH122" s="20" t="s">
        <v>66</v>
      </c>
      <c r="DI122" s="27">
        <f t="shared" ref="DI122:DJ122" si="294">+DI84</f>
        <v>0</v>
      </c>
      <c r="DJ122" s="33">
        <f t="shared" si="294"/>
        <v>1</v>
      </c>
      <c r="DK122" s="54">
        <f>+DN83</f>
        <v>0</v>
      </c>
      <c r="DL122" s="22"/>
      <c r="DM122" s="22"/>
      <c r="DN122" s="22"/>
      <c r="DO122" s="22"/>
      <c r="DP122" s="22"/>
      <c r="DR122" s="20" t="s">
        <v>66</v>
      </c>
      <c r="DS122" s="27">
        <f t="shared" ref="DS122:DT122" si="295">+DS84</f>
        <v>0</v>
      </c>
      <c r="DT122" s="33">
        <f t="shared" si="295"/>
        <v>1</v>
      </c>
      <c r="DU122" s="54">
        <f>+DX83</f>
        <v>0</v>
      </c>
      <c r="DV122" s="22"/>
      <c r="DW122" s="22"/>
      <c r="DX122" s="22"/>
      <c r="DY122" s="22"/>
      <c r="DZ122" s="22"/>
      <c r="EB122" s="20" t="s">
        <v>66</v>
      </c>
      <c r="EC122" s="27">
        <f t="shared" ref="EC122:ED122" si="296">+EC84</f>
        <v>0</v>
      </c>
      <c r="ED122" s="33">
        <f t="shared" si="296"/>
        <v>1</v>
      </c>
      <c r="EE122" s="54">
        <f>+EH83</f>
        <v>0</v>
      </c>
      <c r="EF122" s="22"/>
      <c r="EG122" s="22"/>
      <c r="EH122" s="22"/>
      <c r="EI122" s="22"/>
      <c r="EJ122" s="22"/>
      <c r="EL122" s="20" t="s">
        <v>66</v>
      </c>
      <c r="EM122" s="27">
        <f t="shared" ref="EM122:EN122" si="297">+EM84</f>
        <v>0</v>
      </c>
      <c r="EN122" s="33">
        <f t="shared" si="297"/>
        <v>1</v>
      </c>
      <c r="EO122" s="54">
        <f>+ER83</f>
        <v>0</v>
      </c>
      <c r="EP122" s="22"/>
      <c r="EQ122" s="22"/>
      <c r="ER122" s="22"/>
      <c r="ES122" s="22"/>
      <c r="ET122" s="22"/>
    </row>
    <row r="123" spans="2:150" ht="60" x14ac:dyDescent="0.25">
      <c r="B123" s="20" t="s">
        <v>67</v>
      </c>
      <c r="C123" s="27">
        <f t="shared" ref="C123:D123" si="298">+C85</f>
        <v>0</v>
      </c>
      <c r="D123" s="33">
        <f t="shared" si="298"/>
        <v>0.77</v>
      </c>
      <c r="E123" s="31">
        <f>+(E122*D123)</f>
        <v>0</v>
      </c>
      <c r="F123" s="22"/>
      <c r="G123" s="22"/>
      <c r="H123" s="37"/>
      <c r="I123" s="22"/>
      <c r="J123" s="22"/>
      <c r="L123" s="20" t="s">
        <v>67</v>
      </c>
      <c r="M123" s="27">
        <f t="shared" ref="M123:N123" si="299">+M85</f>
        <v>0</v>
      </c>
      <c r="N123" s="33">
        <f t="shared" si="299"/>
        <v>0.77</v>
      </c>
      <c r="O123" s="31">
        <f>+(O122*N123)</f>
        <v>0</v>
      </c>
      <c r="P123" s="22"/>
      <c r="Q123" s="22"/>
      <c r="R123" s="37"/>
      <c r="S123" s="22"/>
      <c r="T123" s="22"/>
      <c r="V123" s="20" t="s">
        <v>67</v>
      </c>
      <c r="W123" s="27">
        <f t="shared" ref="W123:X123" si="300">+W85</f>
        <v>0</v>
      </c>
      <c r="X123" s="33">
        <f t="shared" si="300"/>
        <v>0.77</v>
      </c>
      <c r="Y123" s="31">
        <f>+(Y122*X123)</f>
        <v>0</v>
      </c>
      <c r="Z123" s="22"/>
      <c r="AA123" s="22"/>
      <c r="AB123" s="37"/>
      <c r="AC123" s="22"/>
      <c r="AD123" s="22"/>
      <c r="AF123" s="20" t="s">
        <v>67</v>
      </c>
      <c r="AG123" s="27">
        <f t="shared" ref="AG123:AH123" si="301">+AG85</f>
        <v>0</v>
      </c>
      <c r="AH123" s="33">
        <f t="shared" si="301"/>
        <v>0.77</v>
      </c>
      <c r="AI123" s="31">
        <f>+(AI122*AH123)</f>
        <v>0</v>
      </c>
      <c r="AJ123" s="22"/>
      <c r="AK123" s="22"/>
      <c r="AL123" s="37"/>
      <c r="AM123" s="22"/>
      <c r="AN123" s="22"/>
      <c r="AP123" s="20" t="s">
        <v>67</v>
      </c>
      <c r="AQ123" s="27">
        <f t="shared" ref="AQ123:AR123" si="302">+AQ85</f>
        <v>0</v>
      </c>
      <c r="AR123" s="33">
        <f t="shared" si="302"/>
        <v>0.77</v>
      </c>
      <c r="AS123" s="31">
        <f>+(AS122*AR123)</f>
        <v>0</v>
      </c>
      <c r="AT123" s="22"/>
      <c r="AU123" s="22"/>
      <c r="AV123" s="37"/>
      <c r="AW123" s="22"/>
      <c r="AX123" s="22"/>
      <c r="AZ123" s="20" t="s">
        <v>67</v>
      </c>
      <c r="BA123" s="27">
        <f t="shared" ref="BA123:BB123" si="303">+BA85</f>
        <v>0</v>
      </c>
      <c r="BB123" s="33">
        <f t="shared" si="303"/>
        <v>0.77</v>
      </c>
      <c r="BC123" s="31">
        <f>+(BC122*BB123)</f>
        <v>0</v>
      </c>
      <c r="BD123" s="22"/>
      <c r="BE123" s="22"/>
      <c r="BF123" s="37"/>
      <c r="BG123" s="22"/>
      <c r="BH123" s="22"/>
      <c r="BI123" s="65"/>
      <c r="BJ123" s="20" t="s">
        <v>67</v>
      </c>
      <c r="BK123" s="27">
        <f t="shared" ref="BK123:BL123" si="304">+BK85</f>
        <v>0</v>
      </c>
      <c r="BL123" s="33">
        <f t="shared" si="304"/>
        <v>0.77</v>
      </c>
      <c r="BM123" s="31">
        <f>+(BM122*BL123)</f>
        <v>0</v>
      </c>
      <c r="BN123" s="22"/>
      <c r="BO123" s="22"/>
      <c r="BP123" s="37"/>
      <c r="BQ123" s="22"/>
      <c r="BR123" s="22"/>
      <c r="BT123" s="20" t="s">
        <v>67</v>
      </c>
      <c r="BU123" s="27">
        <f t="shared" ref="BU123:BV123" si="305">+BU85</f>
        <v>0</v>
      </c>
      <c r="BV123" s="33">
        <f t="shared" si="305"/>
        <v>0.77</v>
      </c>
      <c r="BW123" s="31">
        <f>+(BW122*BV123)</f>
        <v>0</v>
      </c>
      <c r="BX123" s="22"/>
      <c r="BY123" s="22"/>
      <c r="BZ123" s="37"/>
      <c r="CA123" s="22"/>
      <c r="CB123" s="22"/>
      <c r="CD123" s="20" t="s">
        <v>67</v>
      </c>
      <c r="CE123" s="27">
        <f t="shared" ref="CE123:CF123" si="306">+CE85</f>
        <v>0</v>
      </c>
      <c r="CF123" s="33">
        <f t="shared" si="306"/>
        <v>0.77</v>
      </c>
      <c r="CG123" s="31">
        <f>+(CG122*CF123)</f>
        <v>0</v>
      </c>
      <c r="CH123" s="22"/>
      <c r="CI123" s="22"/>
      <c r="CJ123" s="37"/>
      <c r="CK123" s="22"/>
      <c r="CL123" s="22"/>
      <c r="CN123" s="20" t="s">
        <v>67</v>
      </c>
      <c r="CO123" s="27">
        <f t="shared" ref="CO123:CP123" si="307">+CO85</f>
        <v>0</v>
      </c>
      <c r="CP123" s="33">
        <f t="shared" si="307"/>
        <v>0.77</v>
      </c>
      <c r="CQ123" s="31">
        <f>+(CQ122*CP123)</f>
        <v>0</v>
      </c>
      <c r="CR123" s="22"/>
      <c r="CS123" s="22"/>
      <c r="CT123" s="37"/>
      <c r="CU123" s="22"/>
      <c r="CV123" s="22"/>
      <c r="CX123" s="20" t="s">
        <v>67</v>
      </c>
      <c r="CY123" s="27">
        <f t="shared" ref="CY123:CZ123" si="308">+CY85</f>
        <v>0</v>
      </c>
      <c r="CZ123" s="33">
        <f t="shared" si="308"/>
        <v>0.77</v>
      </c>
      <c r="DA123" s="31">
        <f>+(DA122*CZ123)</f>
        <v>0</v>
      </c>
      <c r="DB123" s="22"/>
      <c r="DC123" s="22"/>
      <c r="DD123" s="37"/>
      <c r="DE123" s="22"/>
      <c r="DF123" s="22"/>
      <c r="DH123" s="20" t="s">
        <v>67</v>
      </c>
      <c r="DI123" s="27">
        <f t="shared" ref="DI123:DJ123" si="309">+DI85</f>
        <v>0</v>
      </c>
      <c r="DJ123" s="33">
        <f t="shared" si="309"/>
        <v>0.77</v>
      </c>
      <c r="DK123" s="31">
        <f>+(DK122*DJ123)</f>
        <v>0</v>
      </c>
      <c r="DL123" s="22"/>
      <c r="DM123" s="22"/>
      <c r="DN123" s="37"/>
      <c r="DO123" s="22"/>
      <c r="DP123" s="22"/>
      <c r="DR123" s="20" t="s">
        <v>67</v>
      </c>
      <c r="DS123" s="27">
        <f t="shared" ref="DS123:DT123" si="310">+DS85</f>
        <v>0</v>
      </c>
      <c r="DT123" s="33">
        <f t="shared" si="310"/>
        <v>0.77</v>
      </c>
      <c r="DU123" s="31">
        <f>+(DU122*DT123)</f>
        <v>0</v>
      </c>
      <c r="DV123" s="22"/>
      <c r="DW123" s="22"/>
      <c r="DX123" s="37"/>
      <c r="DY123" s="22"/>
      <c r="DZ123" s="22"/>
      <c r="EB123" s="20" t="s">
        <v>67</v>
      </c>
      <c r="EC123" s="27">
        <f t="shared" ref="EC123:ED123" si="311">+EC85</f>
        <v>0</v>
      </c>
      <c r="ED123" s="33">
        <f t="shared" si="311"/>
        <v>0.77</v>
      </c>
      <c r="EE123" s="31">
        <f>+(EE122*ED123)</f>
        <v>0</v>
      </c>
      <c r="EF123" s="22"/>
      <c r="EG123" s="22"/>
      <c r="EH123" s="37"/>
      <c r="EI123" s="22"/>
      <c r="EJ123" s="22"/>
      <c r="EL123" s="20" t="s">
        <v>67</v>
      </c>
      <c r="EM123" s="27">
        <f t="shared" ref="EM123:EN123" si="312">+EM85</f>
        <v>0</v>
      </c>
      <c r="EN123" s="33">
        <f t="shared" si="312"/>
        <v>0.77</v>
      </c>
      <c r="EO123" s="31">
        <f>+(EO122*EN123)</f>
        <v>0</v>
      </c>
      <c r="EP123" s="22"/>
      <c r="EQ123" s="22"/>
      <c r="ER123" s="37"/>
      <c r="ES123" s="22"/>
      <c r="ET123" s="22"/>
    </row>
    <row r="124" spans="2:150" ht="60" x14ac:dyDescent="0.25">
      <c r="B124" s="20" t="s">
        <v>68</v>
      </c>
      <c r="C124" s="27">
        <f t="shared" ref="C124:D124" si="313">+C86</f>
        <v>0</v>
      </c>
      <c r="D124" s="33">
        <f t="shared" si="313"/>
        <v>0.2</v>
      </c>
      <c r="E124" s="31">
        <f>+D124*E122</f>
        <v>0</v>
      </c>
      <c r="F124" s="22"/>
      <c r="G124" s="37"/>
      <c r="H124" s="22"/>
      <c r="I124" s="22"/>
      <c r="J124" s="22"/>
      <c r="L124" s="20" t="s">
        <v>68</v>
      </c>
      <c r="M124" s="27">
        <f t="shared" ref="M124:N124" si="314">+M86</f>
        <v>0</v>
      </c>
      <c r="N124" s="33">
        <f t="shared" si="314"/>
        <v>0.2</v>
      </c>
      <c r="O124" s="31">
        <f>+N124*O122</f>
        <v>0</v>
      </c>
      <c r="P124" s="22"/>
      <c r="Q124" s="37"/>
      <c r="R124" s="22"/>
      <c r="S124" s="22"/>
      <c r="T124" s="22"/>
      <c r="V124" s="20" t="s">
        <v>68</v>
      </c>
      <c r="W124" s="27">
        <f t="shared" ref="W124:X124" si="315">+W86</f>
        <v>0</v>
      </c>
      <c r="X124" s="33">
        <f t="shared" si="315"/>
        <v>0.2</v>
      </c>
      <c r="Y124" s="31">
        <f>+X124*Y122</f>
        <v>0</v>
      </c>
      <c r="Z124" s="22"/>
      <c r="AA124" s="37"/>
      <c r="AB124" s="22"/>
      <c r="AC124" s="22"/>
      <c r="AD124" s="22"/>
      <c r="AF124" s="20" t="s">
        <v>68</v>
      </c>
      <c r="AG124" s="27">
        <f t="shared" ref="AG124:AH124" si="316">+AG86</f>
        <v>0</v>
      </c>
      <c r="AH124" s="33">
        <f t="shared" si="316"/>
        <v>0.2</v>
      </c>
      <c r="AI124" s="31">
        <f>+AH124*AI122</f>
        <v>0</v>
      </c>
      <c r="AJ124" s="22"/>
      <c r="AK124" s="37"/>
      <c r="AL124" s="22"/>
      <c r="AM124" s="22"/>
      <c r="AN124" s="22"/>
      <c r="AP124" s="20" t="s">
        <v>68</v>
      </c>
      <c r="AQ124" s="27">
        <f t="shared" ref="AQ124:AR124" si="317">+AQ86</f>
        <v>0</v>
      </c>
      <c r="AR124" s="33">
        <f t="shared" si="317"/>
        <v>0.2</v>
      </c>
      <c r="AS124" s="31">
        <f>+AR124*AS122</f>
        <v>0</v>
      </c>
      <c r="AT124" s="22"/>
      <c r="AU124" s="37"/>
      <c r="AV124" s="22"/>
      <c r="AW124" s="22"/>
      <c r="AX124" s="22"/>
      <c r="AZ124" s="20" t="s">
        <v>68</v>
      </c>
      <c r="BA124" s="27">
        <f t="shared" ref="BA124:BB124" si="318">+BA86</f>
        <v>0</v>
      </c>
      <c r="BB124" s="33">
        <f t="shared" si="318"/>
        <v>0.2</v>
      </c>
      <c r="BC124" s="31">
        <f>+BB124*BC122</f>
        <v>0</v>
      </c>
      <c r="BD124" s="22"/>
      <c r="BE124" s="37"/>
      <c r="BF124" s="22"/>
      <c r="BG124" s="22"/>
      <c r="BH124" s="22"/>
      <c r="BI124" s="65"/>
      <c r="BJ124" s="20" t="s">
        <v>68</v>
      </c>
      <c r="BK124" s="27">
        <f t="shared" ref="BK124:BL124" si="319">+BK86</f>
        <v>0</v>
      </c>
      <c r="BL124" s="33">
        <f t="shared" si="319"/>
        <v>0.2</v>
      </c>
      <c r="BM124" s="31">
        <f>+BL124*BM122</f>
        <v>0</v>
      </c>
      <c r="BN124" s="22"/>
      <c r="BO124" s="37"/>
      <c r="BP124" s="22"/>
      <c r="BQ124" s="22"/>
      <c r="BR124" s="22"/>
      <c r="BT124" s="20" t="s">
        <v>68</v>
      </c>
      <c r="BU124" s="27">
        <f t="shared" ref="BU124:BV124" si="320">+BU86</f>
        <v>0</v>
      </c>
      <c r="BV124" s="33">
        <f t="shared" si="320"/>
        <v>0.2</v>
      </c>
      <c r="BW124" s="31">
        <f>+BV124*BW122</f>
        <v>0</v>
      </c>
      <c r="BX124" s="22"/>
      <c r="BY124" s="37"/>
      <c r="BZ124" s="22"/>
      <c r="CA124" s="22"/>
      <c r="CB124" s="22"/>
      <c r="CD124" s="20" t="s">
        <v>68</v>
      </c>
      <c r="CE124" s="27">
        <f t="shared" ref="CE124:CF124" si="321">+CE86</f>
        <v>0</v>
      </c>
      <c r="CF124" s="33">
        <f t="shared" si="321"/>
        <v>0.2</v>
      </c>
      <c r="CG124" s="31">
        <f>+CF124*CG122</f>
        <v>0</v>
      </c>
      <c r="CH124" s="22"/>
      <c r="CI124" s="37"/>
      <c r="CJ124" s="22"/>
      <c r="CK124" s="22"/>
      <c r="CL124" s="22"/>
      <c r="CN124" s="20" t="s">
        <v>68</v>
      </c>
      <c r="CO124" s="27">
        <f t="shared" ref="CO124:CP124" si="322">+CO86</f>
        <v>0</v>
      </c>
      <c r="CP124" s="33">
        <f t="shared" si="322"/>
        <v>0.2</v>
      </c>
      <c r="CQ124" s="31">
        <f>+CP124*CQ122</f>
        <v>0</v>
      </c>
      <c r="CR124" s="22"/>
      <c r="CS124" s="37"/>
      <c r="CT124" s="22"/>
      <c r="CU124" s="22"/>
      <c r="CV124" s="22"/>
      <c r="CX124" s="20" t="s">
        <v>68</v>
      </c>
      <c r="CY124" s="27">
        <f t="shared" ref="CY124:CZ124" si="323">+CY86</f>
        <v>0</v>
      </c>
      <c r="CZ124" s="33">
        <f t="shared" si="323"/>
        <v>0.2</v>
      </c>
      <c r="DA124" s="31">
        <f>+CZ124*DA122</f>
        <v>0</v>
      </c>
      <c r="DB124" s="22"/>
      <c r="DC124" s="37"/>
      <c r="DD124" s="22"/>
      <c r="DE124" s="22"/>
      <c r="DF124" s="22"/>
      <c r="DH124" s="20" t="s">
        <v>68</v>
      </c>
      <c r="DI124" s="27">
        <f t="shared" ref="DI124:DJ124" si="324">+DI86</f>
        <v>0</v>
      </c>
      <c r="DJ124" s="33">
        <f t="shared" si="324"/>
        <v>0.2</v>
      </c>
      <c r="DK124" s="31">
        <f>+DJ124*DK122</f>
        <v>0</v>
      </c>
      <c r="DL124" s="22"/>
      <c r="DM124" s="37"/>
      <c r="DN124" s="22"/>
      <c r="DO124" s="22"/>
      <c r="DP124" s="22"/>
      <c r="DR124" s="20" t="s">
        <v>68</v>
      </c>
      <c r="DS124" s="27">
        <f t="shared" ref="DS124:DT124" si="325">+DS86</f>
        <v>0</v>
      </c>
      <c r="DT124" s="33">
        <f t="shared" si="325"/>
        <v>0.2</v>
      </c>
      <c r="DU124" s="31">
        <f>+DT124*DU122</f>
        <v>0</v>
      </c>
      <c r="DV124" s="22"/>
      <c r="DW124" s="37"/>
      <c r="DX124" s="22"/>
      <c r="DY124" s="22"/>
      <c r="DZ124" s="22"/>
      <c r="EB124" s="20" t="s">
        <v>68</v>
      </c>
      <c r="EC124" s="27">
        <f t="shared" ref="EC124:ED124" si="326">+EC86</f>
        <v>0</v>
      </c>
      <c r="ED124" s="33">
        <f t="shared" si="326"/>
        <v>0.2</v>
      </c>
      <c r="EE124" s="31">
        <f>+ED124*EE122</f>
        <v>0</v>
      </c>
      <c r="EF124" s="22"/>
      <c r="EG124" s="37"/>
      <c r="EH124" s="22"/>
      <c r="EI124" s="22"/>
      <c r="EJ124" s="22"/>
      <c r="EL124" s="20" t="s">
        <v>68</v>
      </c>
      <c r="EM124" s="27">
        <f t="shared" ref="EM124:EN124" si="327">+EM86</f>
        <v>0</v>
      </c>
      <c r="EN124" s="33">
        <f t="shared" si="327"/>
        <v>0.2</v>
      </c>
      <c r="EO124" s="31">
        <f>+EN124*EO122</f>
        <v>0</v>
      </c>
      <c r="EP124" s="22"/>
      <c r="EQ124" s="37"/>
      <c r="ER124" s="22"/>
      <c r="ES124" s="22"/>
      <c r="ET124" s="22"/>
    </row>
    <row r="125" spans="2:150" x14ac:dyDescent="0.25">
      <c r="B125" s="34" t="str">
        <f>+B87</f>
        <v xml:space="preserve">DESPERDICIO </v>
      </c>
      <c r="C125" s="34">
        <f t="shared" ref="C125:D125" si="328">+C87</f>
        <v>0</v>
      </c>
      <c r="D125" s="55">
        <f t="shared" si="328"/>
        <v>0.03</v>
      </c>
      <c r="E125" s="56">
        <f>+E122*D125</f>
        <v>0</v>
      </c>
      <c r="F125" s="22"/>
      <c r="G125" s="22"/>
      <c r="H125" s="22"/>
      <c r="I125" s="22"/>
      <c r="J125" s="22"/>
      <c r="L125" s="34" t="str">
        <f>+L87</f>
        <v xml:space="preserve">DESPERDICIO </v>
      </c>
      <c r="M125" s="34">
        <f t="shared" ref="M125:N125" si="329">+M87</f>
        <v>0</v>
      </c>
      <c r="N125" s="55">
        <f t="shared" si="329"/>
        <v>0.03</v>
      </c>
      <c r="O125" s="56">
        <f>+O122*N125</f>
        <v>0</v>
      </c>
      <c r="P125" s="22"/>
      <c r="Q125" s="22"/>
      <c r="R125" s="22"/>
      <c r="S125" s="22"/>
      <c r="T125" s="22"/>
      <c r="V125" s="34" t="str">
        <f>+V87</f>
        <v xml:space="preserve">DESPERDICIO </v>
      </c>
      <c r="W125" s="34">
        <f t="shared" ref="W125:X125" si="330">+W87</f>
        <v>0</v>
      </c>
      <c r="X125" s="55">
        <f t="shared" si="330"/>
        <v>0.03</v>
      </c>
      <c r="Y125" s="56">
        <f>+Y122*X125</f>
        <v>0</v>
      </c>
      <c r="Z125" s="22"/>
      <c r="AA125" s="22"/>
      <c r="AB125" s="22"/>
      <c r="AC125" s="22"/>
      <c r="AD125" s="22"/>
      <c r="AF125" s="34" t="str">
        <f>+AF87</f>
        <v xml:space="preserve">DESPERDICIO </v>
      </c>
      <c r="AG125" s="34">
        <f t="shared" ref="AG125:AH125" si="331">+AG87</f>
        <v>0</v>
      </c>
      <c r="AH125" s="55">
        <f t="shared" si="331"/>
        <v>0.03</v>
      </c>
      <c r="AI125" s="56">
        <f>+AI122*AH125</f>
        <v>0</v>
      </c>
      <c r="AJ125" s="22"/>
      <c r="AK125" s="22"/>
      <c r="AL125" s="22"/>
      <c r="AM125" s="22"/>
      <c r="AN125" s="22"/>
      <c r="AP125" s="34" t="str">
        <f>+AP87</f>
        <v xml:space="preserve">DESPERDICIO </v>
      </c>
      <c r="AQ125" s="34">
        <f t="shared" ref="AQ125:AR125" si="332">+AQ87</f>
        <v>0</v>
      </c>
      <c r="AR125" s="55">
        <f t="shared" si="332"/>
        <v>0.03</v>
      </c>
      <c r="AS125" s="56">
        <f>+AS122*AR125</f>
        <v>0</v>
      </c>
      <c r="AT125" s="22"/>
      <c r="AU125" s="22"/>
      <c r="AV125" s="22"/>
      <c r="AW125" s="22"/>
      <c r="AX125" s="22"/>
      <c r="AZ125" s="34" t="str">
        <f>+AZ87</f>
        <v xml:space="preserve">DESPERDICIO </v>
      </c>
      <c r="BA125" s="34">
        <f t="shared" ref="BA125:BB125" si="333">+BA87</f>
        <v>0</v>
      </c>
      <c r="BB125" s="55">
        <f t="shared" si="333"/>
        <v>0.03</v>
      </c>
      <c r="BC125" s="56">
        <f>+BC122*BB125</f>
        <v>0</v>
      </c>
      <c r="BD125" s="22"/>
      <c r="BE125" s="22"/>
      <c r="BF125" s="22"/>
      <c r="BG125" s="22"/>
      <c r="BH125" s="22"/>
      <c r="BI125" s="65"/>
      <c r="BJ125" s="34" t="str">
        <f>+BJ87</f>
        <v xml:space="preserve">DESPERDICIO </v>
      </c>
      <c r="BK125" s="34">
        <f t="shared" ref="BK125:BL125" si="334">+BK87</f>
        <v>0</v>
      </c>
      <c r="BL125" s="55">
        <f t="shared" si="334"/>
        <v>0.03</v>
      </c>
      <c r="BM125" s="56">
        <f>+BM122*BL125</f>
        <v>0</v>
      </c>
      <c r="BN125" s="22"/>
      <c r="BO125" s="22"/>
      <c r="BP125" s="22"/>
      <c r="BQ125" s="22"/>
      <c r="BR125" s="22"/>
      <c r="BT125" s="34" t="str">
        <f>+BT87</f>
        <v xml:space="preserve">DESPERDICIO </v>
      </c>
      <c r="BU125" s="34">
        <f t="shared" ref="BU125:BV125" si="335">+BU87</f>
        <v>0</v>
      </c>
      <c r="BV125" s="55">
        <f t="shared" si="335"/>
        <v>0.03</v>
      </c>
      <c r="BW125" s="56">
        <f>+BW122*BV125</f>
        <v>0</v>
      </c>
      <c r="BX125" s="22"/>
      <c r="BY125" s="22"/>
      <c r="BZ125" s="22"/>
      <c r="CA125" s="22"/>
      <c r="CB125" s="22"/>
      <c r="CD125" s="34" t="str">
        <f>+CD87</f>
        <v xml:space="preserve">DESPERDICIO </v>
      </c>
      <c r="CE125" s="34">
        <f t="shared" ref="CE125:CF125" si="336">+CE87</f>
        <v>0</v>
      </c>
      <c r="CF125" s="55">
        <f t="shared" si="336"/>
        <v>0.03</v>
      </c>
      <c r="CG125" s="56">
        <f>+CG122*CF125</f>
        <v>0</v>
      </c>
      <c r="CH125" s="22"/>
      <c r="CI125" s="22"/>
      <c r="CJ125" s="22"/>
      <c r="CK125" s="22"/>
      <c r="CL125" s="22"/>
      <c r="CN125" s="34" t="str">
        <f>+CN87</f>
        <v xml:space="preserve">DESPERDICIO </v>
      </c>
      <c r="CO125" s="34">
        <f t="shared" ref="CO125:CP125" si="337">+CO87</f>
        <v>0</v>
      </c>
      <c r="CP125" s="55">
        <f t="shared" si="337"/>
        <v>0.03</v>
      </c>
      <c r="CQ125" s="56">
        <f>+CQ122*CP125</f>
        <v>0</v>
      </c>
      <c r="CR125" s="22"/>
      <c r="CS125" s="22"/>
      <c r="CT125" s="22"/>
      <c r="CU125" s="22"/>
      <c r="CV125" s="22"/>
      <c r="CX125" s="34" t="str">
        <f>+CX87</f>
        <v xml:space="preserve">DESPERDICIO </v>
      </c>
      <c r="CY125" s="34">
        <f t="shared" ref="CY125:CZ125" si="338">+CY87</f>
        <v>0</v>
      </c>
      <c r="CZ125" s="55">
        <f t="shared" si="338"/>
        <v>0.03</v>
      </c>
      <c r="DA125" s="56">
        <f>+DA122*CZ125</f>
        <v>0</v>
      </c>
      <c r="DB125" s="22"/>
      <c r="DC125" s="22"/>
      <c r="DD125" s="22"/>
      <c r="DE125" s="22"/>
      <c r="DF125" s="22"/>
      <c r="DH125" s="34" t="str">
        <f>+DH87</f>
        <v xml:space="preserve">DESPERDICIO </v>
      </c>
      <c r="DI125" s="34">
        <f t="shared" ref="DI125:DJ125" si="339">+DI87</f>
        <v>0</v>
      </c>
      <c r="DJ125" s="55">
        <f t="shared" si="339"/>
        <v>0.03</v>
      </c>
      <c r="DK125" s="56">
        <f>+DK122*DJ125</f>
        <v>0</v>
      </c>
      <c r="DL125" s="22"/>
      <c r="DM125" s="22"/>
      <c r="DN125" s="22"/>
      <c r="DO125" s="22"/>
      <c r="DP125" s="22"/>
      <c r="DR125" s="34" t="str">
        <f>+DR87</f>
        <v xml:space="preserve">DESPERDICIO </v>
      </c>
      <c r="DS125" s="34">
        <f t="shared" ref="DS125:DT125" si="340">+DS87</f>
        <v>0</v>
      </c>
      <c r="DT125" s="55">
        <f t="shared" si="340"/>
        <v>0.03</v>
      </c>
      <c r="DU125" s="56">
        <f>+DU122*DT125</f>
        <v>0</v>
      </c>
      <c r="DV125" s="22"/>
      <c r="DW125" s="22"/>
      <c r="DX125" s="22"/>
      <c r="DY125" s="22"/>
      <c r="DZ125" s="22"/>
      <c r="EB125" s="34" t="str">
        <f>+EB87</f>
        <v xml:space="preserve">DESPERDICIO </v>
      </c>
      <c r="EC125" s="34">
        <f t="shared" ref="EC125:ED125" si="341">+EC87</f>
        <v>0</v>
      </c>
      <c r="ED125" s="55">
        <f t="shared" si="341"/>
        <v>0.03</v>
      </c>
      <c r="EE125" s="56">
        <f>+EE122*ED125</f>
        <v>0</v>
      </c>
      <c r="EF125" s="22"/>
      <c r="EG125" s="22"/>
      <c r="EH125" s="22"/>
      <c r="EI125" s="22"/>
      <c r="EJ125" s="22"/>
      <c r="EL125" s="34" t="str">
        <f>+EL87</f>
        <v xml:space="preserve">DESPERDICIO </v>
      </c>
      <c r="EM125" s="34">
        <f t="shared" ref="EM125:EN125" si="342">+EM87</f>
        <v>0</v>
      </c>
      <c r="EN125" s="55">
        <f t="shared" si="342"/>
        <v>0.03</v>
      </c>
      <c r="EO125" s="56">
        <f>+EO122*EN125</f>
        <v>0</v>
      </c>
      <c r="EP125" s="22"/>
      <c r="EQ125" s="22"/>
      <c r="ER125" s="22"/>
      <c r="ES125" s="22"/>
      <c r="ET125" s="22"/>
    </row>
    <row r="126" spans="2:150" x14ac:dyDescent="0.25">
      <c r="B126" s="22"/>
      <c r="C126" s="38"/>
      <c r="D126" s="22"/>
      <c r="E126" s="22"/>
      <c r="F126" s="22"/>
      <c r="G126" s="22"/>
      <c r="H126" s="37"/>
      <c r="I126" s="22"/>
      <c r="J126" s="22"/>
      <c r="L126" s="22"/>
      <c r="M126" s="38"/>
      <c r="N126" s="22"/>
      <c r="O126" s="22"/>
      <c r="P126" s="22"/>
      <c r="Q126" s="22"/>
      <c r="R126" s="37"/>
      <c r="S126" s="22"/>
      <c r="T126" s="22"/>
      <c r="V126" s="22"/>
      <c r="W126" s="38"/>
      <c r="X126" s="22"/>
      <c r="Y126" s="22"/>
      <c r="Z126" s="22"/>
      <c r="AA126" s="22"/>
      <c r="AB126" s="37"/>
      <c r="AC126" s="22"/>
      <c r="AD126" s="22"/>
      <c r="AF126" s="22"/>
      <c r="AG126" s="38"/>
      <c r="AH126" s="22"/>
      <c r="AI126" s="22"/>
      <c r="AJ126" s="22"/>
      <c r="AK126" s="22"/>
      <c r="AL126" s="37"/>
      <c r="AM126" s="22"/>
      <c r="AN126" s="22"/>
      <c r="AP126" s="22"/>
      <c r="AQ126" s="38"/>
      <c r="AR126" s="22"/>
      <c r="AS126" s="22"/>
      <c r="AT126" s="22"/>
      <c r="AU126" s="22"/>
      <c r="AV126" s="37"/>
      <c r="AW126" s="22"/>
      <c r="AX126" s="22"/>
      <c r="AZ126" s="22"/>
      <c r="BA126" s="38"/>
      <c r="BB126" s="22"/>
      <c r="BC126" s="22"/>
      <c r="BD126" s="22"/>
      <c r="BE126" s="22"/>
      <c r="BF126" s="37"/>
      <c r="BG126" s="22"/>
      <c r="BH126" s="22"/>
      <c r="BI126" s="65"/>
      <c r="BJ126" s="22"/>
      <c r="BK126" s="38"/>
      <c r="BL126" s="22"/>
      <c r="BM126" s="22"/>
      <c r="BN126" s="22"/>
      <c r="BO126" s="22"/>
      <c r="BP126" s="37"/>
      <c r="BQ126" s="22"/>
      <c r="BR126" s="22"/>
      <c r="BT126" s="22"/>
      <c r="BU126" s="38"/>
      <c r="BV126" s="22"/>
      <c r="BW126" s="22"/>
      <c r="BX126" s="22"/>
      <c r="BY126" s="22"/>
      <c r="BZ126" s="37"/>
      <c r="CA126" s="22"/>
      <c r="CB126" s="22"/>
      <c r="CD126" s="22"/>
      <c r="CE126" s="38"/>
      <c r="CF126" s="22"/>
      <c r="CG126" s="22"/>
      <c r="CH126" s="22"/>
      <c r="CI126" s="22"/>
      <c r="CJ126" s="37"/>
      <c r="CK126" s="22"/>
      <c r="CL126" s="22"/>
      <c r="CN126" s="22"/>
      <c r="CO126" s="38"/>
      <c r="CP126" s="22"/>
      <c r="CQ126" s="22"/>
      <c r="CR126" s="22"/>
      <c r="CS126" s="22"/>
      <c r="CT126" s="37"/>
      <c r="CU126" s="22"/>
      <c r="CV126" s="22"/>
      <c r="CX126" s="22"/>
      <c r="CY126" s="38"/>
      <c r="CZ126" s="22"/>
      <c r="DA126" s="22"/>
      <c r="DB126" s="22"/>
      <c r="DC126" s="22"/>
      <c r="DD126" s="37"/>
      <c r="DE126" s="22"/>
      <c r="DF126" s="22"/>
      <c r="DH126" s="22"/>
      <c r="DI126" s="38"/>
      <c r="DJ126" s="22"/>
      <c r="DK126" s="22"/>
      <c r="DL126" s="22"/>
      <c r="DM126" s="22"/>
      <c r="DN126" s="37"/>
      <c r="DO126" s="22"/>
      <c r="DP126" s="22"/>
      <c r="DR126" s="22"/>
      <c r="DS126" s="38"/>
      <c r="DT126" s="22"/>
      <c r="DU126" s="22"/>
      <c r="DV126" s="22"/>
      <c r="DW126" s="22"/>
      <c r="DX126" s="37"/>
      <c r="DY126" s="22"/>
      <c r="DZ126" s="22"/>
      <c r="EB126" s="22"/>
      <c r="EC126" s="38"/>
      <c r="ED126" s="22"/>
      <c r="EE126" s="22"/>
      <c r="EF126" s="22"/>
      <c r="EG126" s="22"/>
      <c r="EH126" s="37"/>
      <c r="EI126" s="22"/>
      <c r="EJ126" s="22"/>
      <c r="EL126" s="22"/>
      <c r="EM126" s="38"/>
      <c r="EN126" s="22"/>
      <c r="EO126" s="22"/>
      <c r="EP126" s="22"/>
      <c r="EQ126" s="22"/>
      <c r="ER126" s="37"/>
      <c r="ES126" s="22"/>
      <c r="ET126" s="22"/>
    </row>
    <row r="127" spans="2:150" x14ac:dyDescent="0.25">
      <c r="B127" s="263" t="s">
        <v>69</v>
      </c>
      <c r="C127" s="263"/>
      <c r="D127" s="57"/>
      <c r="E127" s="57"/>
      <c r="F127" s="22"/>
      <c r="G127" s="22"/>
      <c r="H127" s="22"/>
      <c r="I127" s="22"/>
      <c r="J127" s="22"/>
      <c r="L127" s="263" t="s">
        <v>69</v>
      </c>
      <c r="M127" s="263"/>
      <c r="N127" s="57"/>
      <c r="O127" s="57"/>
      <c r="P127" s="22"/>
      <c r="Q127" s="22"/>
      <c r="R127" s="22"/>
      <c r="S127" s="22"/>
      <c r="T127" s="22"/>
      <c r="V127" s="263" t="s">
        <v>69</v>
      </c>
      <c r="W127" s="263"/>
      <c r="X127" s="57"/>
      <c r="Y127" s="57"/>
      <c r="Z127" s="22"/>
      <c r="AA127" s="22"/>
      <c r="AB127" s="22"/>
      <c r="AC127" s="22"/>
      <c r="AD127" s="22"/>
      <c r="AF127" s="263" t="s">
        <v>69</v>
      </c>
      <c r="AG127" s="263"/>
      <c r="AH127" s="57"/>
      <c r="AI127" s="57"/>
      <c r="AJ127" s="22"/>
      <c r="AK127" s="22"/>
      <c r="AL127" s="22"/>
      <c r="AM127" s="22"/>
      <c r="AN127" s="22"/>
      <c r="AP127" s="263" t="s">
        <v>69</v>
      </c>
      <c r="AQ127" s="263"/>
      <c r="AR127" s="57"/>
      <c r="AS127" s="57"/>
      <c r="AT127" s="22"/>
      <c r="AU127" s="22"/>
      <c r="AV127" s="22"/>
      <c r="AW127" s="22"/>
      <c r="AX127" s="22"/>
      <c r="AZ127" s="263" t="s">
        <v>69</v>
      </c>
      <c r="BA127" s="263"/>
      <c r="BB127" s="57"/>
      <c r="BC127" s="57"/>
      <c r="BD127" s="22"/>
      <c r="BE127" s="22"/>
      <c r="BF127" s="22"/>
      <c r="BG127" s="22"/>
      <c r="BH127" s="22"/>
      <c r="BI127" s="65"/>
      <c r="BJ127" s="263" t="s">
        <v>69</v>
      </c>
      <c r="BK127" s="263"/>
      <c r="BL127" s="57"/>
      <c r="BM127" s="57"/>
      <c r="BN127" s="22"/>
      <c r="BO127" s="22"/>
      <c r="BP127" s="22"/>
      <c r="BQ127" s="22"/>
      <c r="BR127" s="22"/>
      <c r="BT127" s="263" t="s">
        <v>69</v>
      </c>
      <c r="BU127" s="263"/>
      <c r="BV127" s="57"/>
      <c r="BW127" s="57"/>
      <c r="BX127" s="22"/>
      <c r="BY127" s="22"/>
      <c r="BZ127" s="22"/>
      <c r="CA127" s="22"/>
      <c r="CB127" s="22"/>
      <c r="CD127" s="263" t="s">
        <v>69</v>
      </c>
      <c r="CE127" s="263"/>
      <c r="CF127" s="57"/>
      <c r="CG127" s="57"/>
      <c r="CH127" s="22"/>
      <c r="CI127" s="22"/>
      <c r="CJ127" s="22"/>
      <c r="CK127" s="22"/>
      <c r="CL127" s="22"/>
      <c r="CN127" s="263" t="s">
        <v>69</v>
      </c>
      <c r="CO127" s="263"/>
      <c r="CP127" s="57"/>
      <c r="CQ127" s="57"/>
      <c r="CR127" s="22"/>
      <c r="CS127" s="22"/>
      <c r="CT127" s="22"/>
      <c r="CU127" s="22"/>
      <c r="CV127" s="22"/>
      <c r="CX127" s="263" t="s">
        <v>69</v>
      </c>
      <c r="CY127" s="263"/>
      <c r="CZ127" s="57"/>
      <c r="DA127" s="57"/>
      <c r="DB127" s="22"/>
      <c r="DC127" s="22"/>
      <c r="DD127" s="22"/>
      <c r="DE127" s="22"/>
      <c r="DF127" s="22"/>
      <c r="DH127" s="263" t="s">
        <v>69</v>
      </c>
      <c r="DI127" s="263"/>
      <c r="DJ127" s="57"/>
      <c r="DK127" s="57"/>
      <c r="DL127" s="22"/>
      <c r="DM127" s="22"/>
      <c r="DN127" s="22"/>
      <c r="DO127" s="22"/>
      <c r="DP127" s="22"/>
      <c r="DR127" s="263" t="s">
        <v>69</v>
      </c>
      <c r="DS127" s="263"/>
      <c r="DT127" s="57"/>
      <c r="DU127" s="57"/>
      <c r="DV127" s="22"/>
      <c r="DW127" s="22"/>
      <c r="DX127" s="22"/>
      <c r="DY127" s="22"/>
      <c r="DZ127" s="22"/>
      <c r="EB127" s="263" t="s">
        <v>69</v>
      </c>
      <c r="EC127" s="263"/>
      <c r="ED127" s="57"/>
      <c r="EE127" s="57"/>
      <c r="EF127" s="22"/>
      <c r="EG127" s="22"/>
      <c r="EH127" s="22"/>
      <c r="EI127" s="22"/>
      <c r="EJ127" s="22"/>
      <c r="EL127" s="263" t="s">
        <v>69</v>
      </c>
      <c r="EM127" s="263"/>
      <c r="EN127" s="57"/>
      <c r="EO127" s="57"/>
      <c r="EP127" s="22"/>
      <c r="EQ127" s="22"/>
      <c r="ER127" s="22"/>
      <c r="ES127" s="22"/>
      <c r="ET127" s="22"/>
    </row>
    <row r="128" spans="2:150" x14ac:dyDescent="0.25">
      <c r="B128" s="58" t="s">
        <v>61</v>
      </c>
      <c r="C128" s="23" t="s">
        <v>70</v>
      </c>
      <c r="D128" s="22"/>
      <c r="E128" s="22"/>
      <c r="F128" s="22"/>
      <c r="G128" s="22"/>
      <c r="H128" s="22"/>
      <c r="I128" s="22"/>
      <c r="J128" s="22"/>
      <c r="L128" s="58" t="s">
        <v>61</v>
      </c>
      <c r="M128" s="23" t="s">
        <v>70</v>
      </c>
      <c r="N128" s="22"/>
      <c r="O128" s="22"/>
      <c r="P128" s="22"/>
      <c r="Q128" s="22"/>
      <c r="R128" s="22"/>
      <c r="S128" s="22"/>
      <c r="T128" s="22"/>
      <c r="V128" s="58" t="s">
        <v>61</v>
      </c>
      <c r="W128" s="23" t="s">
        <v>70</v>
      </c>
      <c r="X128" s="22"/>
      <c r="Y128" s="22"/>
      <c r="Z128" s="22"/>
      <c r="AA128" s="22"/>
      <c r="AB128" s="22"/>
      <c r="AC128" s="22"/>
      <c r="AD128" s="22"/>
      <c r="AF128" s="58" t="s">
        <v>61</v>
      </c>
      <c r="AG128" s="23" t="s">
        <v>70</v>
      </c>
      <c r="AH128" s="22"/>
      <c r="AI128" s="22"/>
      <c r="AJ128" s="22"/>
      <c r="AK128" s="22"/>
      <c r="AL128" s="22"/>
      <c r="AM128" s="22"/>
      <c r="AN128" s="22"/>
      <c r="AP128" s="58" t="s">
        <v>61</v>
      </c>
      <c r="AQ128" s="23" t="s">
        <v>70</v>
      </c>
      <c r="AR128" s="22"/>
      <c r="AS128" s="22"/>
      <c r="AT128" s="22"/>
      <c r="AU128" s="22"/>
      <c r="AV128" s="22"/>
      <c r="AW128" s="22"/>
      <c r="AX128" s="22"/>
      <c r="AZ128" s="58" t="s">
        <v>61</v>
      </c>
      <c r="BA128" s="23" t="s">
        <v>70</v>
      </c>
      <c r="BB128" s="22"/>
      <c r="BC128" s="22"/>
      <c r="BD128" s="22"/>
      <c r="BE128" s="22"/>
      <c r="BF128" s="22"/>
      <c r="BG128" s="22"/>
      <c r="BH128" s="22"/>
      <c r="BI128" s="65"/>
      <c r="BJ128" s="58" t="s">
        <v>61</v>
      </c>
      <c r="BK128" s="23" t="s">
        <v>70</v>
      </c>
      <c r="BL128" s="22"/>
      <c r="BM128" s="22"/>
      <c r="BN128" s="22"/>
      <c r="BO128" s="22"/>
      <c r="BP128" s="22"/>
      <c r="BQ128" s="22"/>
      <c r="BR128" s="22"/>
      <c r="BT128" s="58" t="s">
        <v>61</v>
      </c>
      <c r="BU128" s="23" t="s">
        <v>70</v>
      </c>
      <c r="BV128" s="22"/>
      <c r="BW128" s="22"/>
      <c r="BX128" s="22"/>
      <c r="BY128" s="22"/>
      <c r="BZ128" s="22"/>
      <c r="CA128" s="22"/>
      <c r="CB128" s="22"/>
      <c r="CD128" s="58" t="s">
        <v>61</v>
      </c>
      <c r="CE128" s="23" t="s">
        <v>70</v>
      </c>
      <c r="CF128" s="22"/>
      <c r="CG128" s="22"/>
      <c r="CH128" s="22"/>
      <c r="CI128" s="22"/>
      <c r="CJ128" s="22"/>
      <c r="CK128" s="22"/>
      <c r="CL128" s="22"/>
      <c r="CN128" s="58" t="s">
        <v>61</v>
      </c>
      <c r="CO128" s="23" t="s">
        <v>70</v>
      </c>
      <c r="CP128" s="22"/>
      <c r="CQ128" s="22"/>
      <c r="CR128" s="22"/>
      <c r="CS128" s="22"/>
      <c r="CT128" s="22"/>
      <c r="CU128" s="22"/>
      <c r="CV128" s="22"/>
      <c r="CX128" s="58" t="s">
        <v>61</v>
      </c>
      <c r="CY128" s="23" t="s">
        <v>70</v>
      </c>
      <c r="CZ128" s="22"/>
      <c r="DA128" s="22"/>
      <c r="DB128" s="22"/>
      <c r="DC128" s="22"/>
      <c r="DD128" s="22"/>
      <c r="DE128" s="22"/>
      <c r="DF128" s="22"/>
      <c r="DH128" s="58" t="s">
        <v>61</v>
      </c>
      <c r="DI128" s="23" t="s">
        <v>70</v>
      </c>
      <c r="DJ128" s="22"/>
      <c r="DK128" s="22"/>
      <c r="DL128" s="22"/>
      <c r="DM128" s="22"/>
      <c r="DN128" s="22"/>
      <c r="DO128" s="22"/>
      <c r="DP128" s="22"/>
      <c r="DR128" s="58" t="s">
        <v>61</v>
      </c>
      <c r="DS128" s="23" t="s">
        <v>70</v>
      </c>
      <c r="DT128" s="22"/>
      <c r="DU128" s="22"/>
      <c r="DV128" s="22"/>
      <c r="DW128" s="22"/>
      <c r="DX128" s="22"/>
      <c r="DY128" s="22"/>
      <c r="DZ128" s="22"/>
      <c r="EB128" s="58" t="s">
        <v>61</v>
      </c>
      <c r="EC128" s="23" t="s">
        <v>70</v>
      </c>
      <c r="ED128" s="22"/>
      <c r="EE128" s="22"/>
      <c r="EF128" s="22"/>
      <c r="EG128" s="22"/>
      <c r="EH128" s="22"/>
      <c r="EI128" s="22"/>
      <c r="EJ128" s="22"/>
      <c r="EL128" s="58" t="s">
        <v>61</v>
      </c>
      <c r="EM128" s="23" t="s">
        <v>70</v>
      </c>
      <c r="EN128" s="22"/>
      <c r="EO128" s="22"/>
      <c r="EP128" s="22"/>
      <c r="EQ128" s="22"/>
      <c r="ER128" s="22"/>
      <c r="ES128" s="22"/>
      <c r="ET128" s="22"/>
    </row>
    <row r="129" spans="2:150" x14ac:dyDescent="0.25">
      <c r="B129" s="59" t="s">
        <v>71</v>
      </c>
      <c r="C129" s="60" t="e">
        <f>+C130/C123</f>
        <v>#DIV/0!</v>
      </c>
      <c r="D129" s="22"/>
      <c r="E129" s="22"/>
      <c r="F129" s="22"/>
      <c r="G129" s="22"/>
      <c r="H129" s="22"/>
      <c r="I129" s="22"/>
      <c r="J129" s="22"/>
      <c r="L129" s="59" t="s">
        <v>71</v>
      </c>
      <c r="M129" s="60" t="e">
        <f>+M130/M123</f>
        <v>#DIV/0!</v>
      </c>
      <c r="N129" s="22"/>
      <c r="O129" s="22"/>
      <c r="P129" s="22"/>
      <c r="Q129" s="22"/>
      <c r="R129" s="22"/>
      <c r="S129" s="22"/>
      <c r="T129" s="22"/>
      <c r="V129" s="59" t="s">
        <v>71</v>
      </c>
      <c r="W129" s="60" t="e">
        <f>+W130/W123</f>
        <v>#DIV/0!</v>
      </c>
      <c r="X129" s="22"/>
      <c r="Y129" s="22"/>
      <c r="Z129" s="22"/>
      <c r="AA129" s="22"/>
      <c r="AB129" s="22"/>
      <c r="AC129" s="22"/>
      <c r="AD129" s="22"/>
      <c r="AF129" s="59" t="s">
        <v>71</v>
      </c>
      <c r="AG129" s="60" t="e">
        <f>+AG130/AG123</f>
        <v>#DIV/0!</v>
      </c>
      <c r="AH129" s="22"/>
      <c r="AI129" s="22"/>
      <c r="AJ129" s="22"/>
      <c r="AK129" s="22"/>
      <c r="AL129" s="22"/>
      <c r="AM129" s="22"/>
      <c r="AN129" s="22"/>
      <c r="AP129" s="59" t="s">
        <v>71</v>
      </c>
      <c r="AQ129" s="60" t="e">
        <f>+AQ130/AQ123</f>
        <v>#DIV/0!</v>
      </c>
      <c r="AR129" s="22"/>
      <c r="AS129" s="22"/>
      <c r="AT129" s="22"/>
      <c r="AU129" s="22"/>
      <c r="AV129" s="22"/>
      <c r="AW129" s="22"/>
      <c r="AX129" s="22"/>
      <c r="AZ129" s="59" t="s">
        <v>71</v>
      </c>
      <c r="BA129" s="60" t="e">
        <f>+BA130/BA123</f>
        <v>#DIV/0!</v>
      </c>
      <c r="BB129" s="22"/>
      <c r="BC129" s="22"/>
      <c r="BD129" s="22"/>
      <c r="BE129" s="22"/>
      <c r="BF129" s="22"/>
      <c r="BG129" s="22"/>
      <c r="BH129" s="22"/>
      <c r="BI129" s="65"/>
      <c r="BJ129" s="59" t="s">
        <v>71</v>
      </c>
      <c r="BK129" s="60" t="e">
        <f>+BK130/BK123</f>
        <v>#DIV/0!</v>
      </c>
      <c r="BL129" s="22"/>
      <c r="BM129" s="22"/>
      <c r="BN129" s="22"/>
      <c r="BO129" s="22"/>
      <c r="BP129" s="22"/>
      <c r="BQ129" s="22"/>
      <c r="BR129" s="22"/>
      <c r="BT129" s="59" t="s">
        <v>71</v>
      </c>
      <c r="BU129" s="60" t="e">
        <f>+BU130/BU123</f>
        <v>#DIV/0!</v>
      </c>
      <c r="BV129" s="22"/>
      <c r="BW129" s="22"/>
      <c r="BX129" s="22"/>
      <c r="BY129" s="22"/>
      <c r="BZ129" s="22"/>
      <c r="CA129" s="22"/>
      <c r="CB129" s="22"/>
      <c r="CD129" s="59" t="s">
        <v>71</v>
      </c>
      <c r="CE129" s="60" t="e">
        <f>+CE130/CE123</f>
        <v>#DIV/0!</v>
      </c>
      <c r="CF129" s="22"/>
      <c r="CG129" s="22"/>
      <c r="CH129" s="22"/>
      <c r="CI129" s="22"/>
      <c r="CJ129" s="22"/>
      <c r="CK129" s="22"/>
      <c r="CL129" s="22"/>
      <c r="CN129" s="59" t="s">
        <v>71</v>
      </c>
      <c r="CO129" s="60" t="e">
        <f>+CO130/CO123</f>
        <v>#DIV/0!</v>
      </c>
      <c r="CP129" s="22"/>
      <c r="CQ129" s="22"/>
      <c r="CR129" s="22"/>
      <c r="CS129" s="22"/>
      <c r="CT129" s="22"/>
      <c r="CU129" s="22"/>
      <c r="CV129" s="22"/>
      <c r="CX129" s="59" t="s">
        <v>71</v>
      </c>
      <c r="CY129" s="60" t="e">
        <f>+CY130/CY123</f>
        <v>#DIV/0!</v>
      </c>
      <c r="CZ129" s="22"/>
      <c r="DA129" s="22"/>
      <c r="DB129" s="22"/>
      <c r="DC129" s="22"/>
      <c r="DD129" s="22"/>
      <c r="DE129" s="22"/>
      <c r="DF129" s="22"/>
      <c r="DH129" s="59" t="s">
        <v>71</v>
      </c>
      <c r="DI129" s="60" t="e">
        <f>+DI130/DI123</f>
        <v>#DIV/0!</v>
      </c>
      <c r="DJ129" s="22"/>
      <c r="DK129" s="22"/>
      <c r="DL129" s="22"/>
      <c r="DM129" s="22"/>
      <c r="DN129" s="22"/>
      <c r="DO129" s="22"/>
      <c r="DP129" s="22"/>
      <c r="DR129" s="59" t="s">
        <v>71</v>
      </c>
      <c r="DS129" s="60" t="e">
        <f>+DS130/DS123</f>
        <v>#DIV/0!</v>
      </c>
      <c r="DT129" s="22"/>
      <c r="DU129" s="22"/>
      <c r="DV129" s="22"/>
      <c r="DW129" s="22"/>
      <c r="DX129" s="22"/>
      <c r="DY129" s="22"/>
      <c r="DZ129" s="22"/>
      <c r="EB129" s="59" t="s">
        <v>71</v>
      </c>
      <c r="EC129" s="60" t="e">
        <f>+EC130/EC123</f>
        <v>#DIV/0!</v>
      </c>
      <c r="ED129" s="22"/>
      <c r="EE129" s="22"/>
      <c r="EF129" s="22"/>
      <c r="EG129" s="22"/>
      <c r="EH129" s="22"/>
      <c r="EI129" s="22"/>
      <c r="EJ129" s="22"/>
      <c r="EL129" s="59" t="s">
        <v>71</v>
      </c>
      <c r="EM129" s="60" t="e">
        <f>+EM130/EM123</f>
        <v>#DIV/0!</v>
      </c>
      <c r="EN129" s="22"/>
      <c r="EO129" s="22"/>
      <c r="EP129" s="22"/>
      <c r="EQ129" s="22"/>
      <c r="ER129" s="22"/>
      <c r="ES129" s="22"/>
      <c r="ET129" s="22"/>
    </row>
    <row r="130" spans="2:150" ht="48.75" x14ac:dyDescent="0.25">
      <c r="B130" s="61" t="s">
        <v>72</v>
      </c>
      <c r="C130" s="62" t="e">
        <f>+H111</f>
        <v>#DIV/0!</v>
      </c>
      <c r="D130" s="22"/>
      <c r="E130" s="22"/>
      <c r="F130" s="22"/>
      <c r="G130" s="22"/>
      <c r="H130" s="22"/>
      <c r="I130" s="22"/>
      <c r="J130" s="22"/>
      <c r="L130" s="61" t="s">
        <v>72</v>
      </c>
      <c r="M130" s="62" t="e">
        <f>+R111</f>
        <v>#DIV/0!</v>
      </c>
      <c r="N130" s="22"/>
      <c r="O130" s="22"/>
      <c r="P130" s="22"/>
      <c r="Q130" s="22"/>
      <c r="R130" s="22"/>
      <c r="S130" s="22"/>
      <c r="T130" s="22"/>
      <c r="V130" s="61" t="s">
        <v>72</v>
      </c>
      <c r="W130" s="62" t="e">
        <f>+AB111</f>
        <v>#DIV/0!</v>
      </c>
      <c r="X130" s="22"/>
      <c r="Y130" s="22"/>
      <c r="Z130" s="22"/>
      <c r="AA130" s="22"/>
      <c r="AB130" s="22"/>
      <c r="AC130" s="22"/>
      <c r="AD130" s="22"/>
      <c r="AF130" s="61" t="s">
        <v>72</v>
      </c>
      <c r="AG130" s="62" t="e">
        <f>+AL111</f>
        <v>#DIV/0!</v>
      </c>
      <c r="AH130" s="22"/>
      <c r="AI130" s="22"/>
      <c r="AJ130" s="22"/>
      <c r="AK130" s="22"/>
      <c r="AL130" s="22"/>
      <c r="AM130" s="22"/>
      <c r="AN130" s="22"/>
      <c r="AP130" s="61" t="s">
        <v>72</v>
      </c>
      <c r="AQ130" s="62" t="e">
        <f>+AV111</f>
        <v>#DIV/0!</v>
      </c>
      <c r="AR130" s="22"/>
      <c r="AS130" s="22"/>
      <c r="AT130" s="22"/>
      <c r="AU130" s="22"/>
      <c r="AV130" s="22"/>
      <c r="AW130" s="22"/>
      <c r="AX130" s="22"/>
      <c r="AZ130" s="61" t="s">
        <v>72</v>
      </c>
      <c r="BA130" s="62" t="e">
        <f>+BF111</f>
        <v>#DIV/0!</v>
      </c>
      <c r="BB130" s="22"/>
      <c r="BC130" s="22"/>
      <c r="BD130" s="22"/>
      <c r="BE130" s="22"/>
      <c r="BF130" s="22"/>
      <c r="BG130" s="22"/>
      <c r="BH130" s="22"/>
      <c r="BI130" s="65"/>
      <c r="BJ130" s="61" t="s">
        <v>72</v>
      </c>
      <c r="BK130" s="62" t="e">
        <f>+BP111</f>
        <v>#DIV/0!</v>
      </c>
      <c r="BL130" s="22"/>
      <c r="BM130" s="22"/>
      <c r="BN130" s="22"/>
      <c r="BO130" s="22"/>
      <c r="BP130" s="22"/>
      <c r="BQ130" s="22"/>
      <c r="BR130" s="22"/>
      <c r="BT130" s="61" t="s">
        <v>72</v>
      </c>
      <c r="BU130" s="62" t="e">
        <f>+BZ111</f>
        <v>#DIV/0!</v>
      </c>
      <c r="BV130" s="22"/>
      <c r="BW130" s="22"/>
      <c r="BX130" s="22"/>
      <c r="BY130" s="22"/>
      <c r="BZ130" s="22"/>
      <c r="CA130" s="22"/>
      <c r="CB130" s="22"/>
      <c r="CD130" s="61" t="s">
        <v>72</v>
      </c>
      <c r="CE130" s="62" t="e">
        <f>+CJ111</f>
        <v>#DIV/0!</v>
      </c>
      <c r="CF130" s="22"/>
      <c r="CG130" s="22"/>
      <c r="CH130" s="22"/>
      <c r="CI130" s="22"/>
      <c r="CJ130" s="22"/>
      <c r="CK130" s="22"/>
      <c r="CL130" s="22"/>
      <c r="CN130" s="61" t="s">
        <v>72</v>
      </c>
      <c r="CO130" s="62" t="e">
        <f>+CT111</f>
        <v>#DIV/0!</v>
      </c>
      <c r="CP130" s="22"/>
      <c r="CQ130" s="22"/>
      <c r="CR130" s="22"/>
      <c r="CS130" s="22"/>
      <c r="CT130" s="22"/>
      <c r="CU130" s="22"/>
      <c r="CV130" s="22"/>
      <c r="CX130" s="61" t="s">
        <v>72</v>
      </c>
      <c r="CY130" s="62" t="e">
        <f>+DD111</f>
        <v>#DIV/0!</v>
      </c>
      <c r="CZ130" s="22"/>
      <c r="DA130" s="22"/>
      <c r="DB130" s="22"/>
      <c r="DC130" s="22"/>
      <c r="DD130" s="22"/>
      <c r="DE130" s="22"/>
      <c r="DF130" s="22"/>
      <c r="DH130" s="61" t="s">
        <v>72</v>
      </c>
      <c r="DI130" s="62" t="e">
        <f>+DN111</f>
        <v>#DIV/0!</v>
      </c>
      <c r="DJ130" s="22"/>
      <c r="DK130" s="22"/>
      <c r="DL130" s="22"/>
      <c r="DM130" s="22"/>
      <c r="DN130" s="22"/>
      <c r="DO130" s="22"/>
      <c r="DP130" s="22"/>
      <c r="DR130" s="61" t="s">
        <v>72</v>
      </c>
      <c r="DS130" s="62" t="e">
        <f>+DX111</f>
        <v>#DIV/0!</v>
      </c>
      <c r="DT130" s="22"/>
      <c r="DU130" s="22"/>
      <c r="DV130" s="22"/>
      <c r="DW130" s="22"/>
      <c r="DX130" s="22"/>
      <c r="DY130" s="22"/>
      <c r="DZ130" s="22"/>
      <c r="EB130" s="61" t="s">
        <v>72</v>
      </c>
      <c r="EC130" s="62" t="e">
        <f>+EH111</f>
        <v>#DIV/0!</v>
      </c>
      <c r="ED130" s="22"/>
      <c r="EE130" s="22"/>
      <c r="EF130" s="22"/>
      <c r="EG130" s="22"/>
      <c r="EH130" s="22"/>
      <c r="EI130" s="22"/>
      <c r="EJ130" s="22"/>
      <c r="EL130" s="61" t="s">
        <v>72</v>
      </c>
      <c r="EM130" s="62" t="e">
        <f>+ER111</f>
        <v>#DIV/0!</v>
      </c>
      <c r="EN130" s="22"/>
      <c r="EO130" s="22"/>
      <c r="EP130" s="22"/>
      <c r="EQ130" s="22"/>
      <c r="ER130" s="22"/>
      <c r="ES130" s="22"/>
      <c r="ET130" s="22"/>
    </row>
    <row r="131" spans="2:150" ht="48.75" x14ac:dyDescent="0.25">
      <c r="B131" s="63" t="s">
        <v>73</v>
      </c>
      <c r="C131" s="54">
        <f>+E116</f>
        <v>210000</v>
      </c>
      <c r="D131" s="22"/>
      <c r="E131" s="22"/>
      <c r="F131" s="22"/>
      <c r="G131" s="22"/>
      <c r="H131" s="22"/>
      <c r="I131" s="22"/>
      <c r="J131" s="22"/>
      <c r="L131" s="63" t="s">
        <v>73</v>
      </c>
      <c r="M131" s="54">
        <f>+O116</f>
        <v>210000</v>
      </c>
      <c r="N131" s="22"/>
      <c r="O131" s="22"/>
      <c r="P131" s="22"/>
      <c r="Q131" s="22"/>
      <c r="R131" s="22"/>
      <c r="S131" s="22"/>
      <c r="T131" s="22"/>
      <c r="V131" s="63" t="s">
        <v>73</v>
      </c>
      <c r="W131" s="54">
        <f>+Y116</f>
        <v>210000</v>
      </c>
      <c r="X131" s="22"/>
      <c r="Y131" s="22"/>
      <c r="Z131" s="22"/>
      <c r="AA131" s="22"/>
      <c r="AB131" s="22"/>
      <c r="AC131" s="22"/>
      <c r="AD131" s="22"/>
      <c r="AF131" s="63" t="s">
        <v>73</v>
      </c>
      <c r="AG131" s="54">
        <f>+AI116</f>
        <v>210000</v>
      </c>
      <c r="AH131" s="22"/>
      <c r="AI131" s="22"/>
      <c r="AJ131" s="22"/>
      <c r="AK131" s="22"/>
      <c r="AL131" s="22"/>
      <c r="AM131" s="22"/>
      <c r="AN131" s="22"/>
      <c r="AP131" s="63" t="s">
        <v>73</v>
      </c>
      <c r="AQ131" s="54">
        <f>+AS116</f>
        <v>210000</v>
      </c>
      <c r="AR131" s="22"/>
      <c r="AS131" s="22"/>
      <c r="AT131" s="22"/>
      <c r="AU131" s="22"/>
      <c r="AV131" s="22"/>
      <c r="AW131" s="22"/>
      <c r="AX131" s="22"/>
      <c r="AZ131" s="63" t="s">
        <v>73</v>
      </c>
      <c r="BA131" s="54">
        <f>+BC116</f>
        <v>210000</v>
      </c>
      <c r="BB131" s="22"/>
      <c r="BC131" s="22"/>
      <c r="BD131" s="22"/>
      <c r="BE131" s="22"/>
      <c r="BF131" s="22"/>
      <c r="BG131" s="22"/>
      <c r="BH131" s="22"/>
      <c r="BI131" s="65"/>
      <c r="BJ131" s="63" t="s">
        <v>73</v>
      </c>
      <c r="BK131" s="54">
        <f>+BM116</f>
        <v>210000</v>
      </c>
      <c r="BL131" s="22"/>
      <c r="BM131" s="22"/>
      <c r="BN131" s="22"/>
      <c r="BO131" s="22"/>
      <c r="BP131" s="22"/>
      <c r="BQ131" s="22"/>
      <c r="BR131" s="22"/>
      <c r="BT131" s="63" t="s">
        <v>73</v>
      </c>
      <c r="BU131" s="54">
        <f>+BW116</f>
        <v>210000</v>
      </c>
      <c r="BV131" s="22"/>
      <c r="BW131" s="22"/>
      <c r="BX131" s="22"/>
      <c r="BY131" s="22"/>
      <c r="BZ131" s="22"/>
      <c r="CA131" s="22"/>
      <c r="CB131" s="22"/>
      <c r="CD131" s="63" t="s">
        <v>73</v>
      </c>
      <c r="CE131" s="54">
        <f>+CG116</f>
        <v>210000</v>
      </c>
      <c r="CF131" s="22"/>
      <c r="CG131" s="22"/>
      <c r="CH131" s="22"/>
      <c r="CI131" s="22"/>
      <c r="CJ131" s="22"/>
      <c r="CK131" s="22"/>
      <c r="CL131" s="22"/>
      <c r="CN131" s="63" t="s">
        <v>73</v>
      </c>
      <c r="CO131" s="54">
        <f>+CQ116</f>
        <v>210000</v>
      </c>
      <c r="CP131" s="22"/>
      <c r="CQ131" s="22"/>
      <c r="CR131" s="22"/>
      <c r="CS131" s="22"/>
      <c r="CT131" s="22"/>
      <c r="CU131" s="22"/>
      <c r="CV131" s="22"/>
      <c r="CX131" s="63" t="s">
        <v>73</v>
      </c>
      <c r="CY131" s="54">
        <f>+DA116</f>
        <v>210000</v>
      </c>
      <c r="CZ131" s="22"/>
      <c r="DA131" s="22"/>
      <c r="DB131" s="22"/>
      <c r="DC131" s="22"/>
      <c r="DD131" s="22"/>
      <c r="DE131" s="22"/>
      <c r="DF131" s="22"/>
      <c r="DH131" s="63" t="s">
        <v>73</v>
      </c>
      <c r="DI131" s="54">
        <f>+DK116</f>
        <v>210000</v>
      </c>
      <c r="DJ131" s="22"/>
      <c r="DK131" s="22"/>
      <c r="DL131" s="22"/>
      <c r="DM131" s="22"/>
      <c r="DN131" s="22"/>
      <c r="DO131" s="22"/>
      <c r="DP131" s="22"/>
      <c r="DR131" s="63" t="s">
        <v>73</v>
      </c>
      <c r="DS131" s="54">
        <f>+DU116</f>
        <v>210000</v>
      </c>
      <c r="DT131" s="22"/>
      <c r="DU131" s="22"/>
      <c r="DV131" s="22"/>
      <c r="DW131" s="22"/>
      <c r="DX131" s="22"/>
      <c r="DY131" s="22"/>
      <c r="DZ131" s="22"/>
      <c r="EB131" s="63" t="s">
        <v>73</v>
      </c>
      <c r="EC131" s="54">
        <f>+EE116</f>
        <v>210000</v>
      </c>
      <c r="ED131" s="22"/>
      <c r="EE131" s="22"/>
      <c r="EF131" s="22"/>
      <c r="EG131" s="22"/>
      <c r="EH131" s="22"/>
      <c r="EI131" s="22"/>
      <c r="EJ131" s="22"/>
      <c r="EL131" s="63" t="s">
        <v>73</v>
      </c>
      <c r="EM131" s="54">
        <f>+EO116</f>
        <v>210000</v>
      </c>
      <c r="EN131" s="22"/>
      <c r="EO131" s="22"/>
      <c r="EP131" s="22"/>
      <c r="EQ131" s="22"/>
      <c r="ER131" s="22"/>
      <c r="ES131" s="22"/>
      <c r="ET131" s="22"/>
    </row>
    <row r="132" spans="2:150" ht="24.75" x14ac:dyDescent="0.25">
      <c r="B132" s="63" t="s">
        <v>74</v>
      </c>
      <c r="C132" s="54">
        <f>+E125</f>
        <v>0</v>
      </c>
      <c r="D132" s="22"/>
      <c r="E132" s="22"/>
      <c r="F132" s="22"/>
      <c r="G132" s="22"/>
      <c r="H132" s="22"/>
      <c r="I132" s="22"/>
      <c r="J132" s="22"/>
      <c r="L132" s="63" t="s">
        <v>74</v>
      </c>
      <c r="M132" s="54">
        <f>+O125</f>
        <v>0</v>
      </c>
      <c r="N132" s="22"/>
      <c r="O132" s="22"/>
      <c r="P132" s="22"/>
      <c r="Q132" s="22"/>
      <c r="R132" s="22"/>
      <c r="S132" s="22"/>
      <c r="T132" s="22"/>
      <c r="V132" s="63" t="s">
        <v>74</v>
      </c>
      <c r="W132" s="54">
        <f>+Y125</f>
        <v>0</v>
      </c>
      <c r="X132" s="22"/>
      <c r="Y132" s="22"/>
      <c r="Z132" s="22"/>
      <c r="AA132" s="22"/>
      <c r="AB132" s="22"/>
      <c r="AC132" s="22"/>
      <c r="AD132" s="22"/>
      <c r="AF132" s="63" t="s">
        <v>74</v>
      </c>
      <c r="AG132" s="54">
        <f>+AI125</f>
        <v>0</v>
      </c>
      <c r="AH132" s="22"/>
      <c r="AI132" s="22"/>
      <c r="AJ132" s="22"/>
      <c r="AK132" s="22"/>
      <c r="AL132" s="22"/>
      <c r="AM132" s="22"/>
      <c r="AN132" s="22"/>
      <c r="AP132" s="63" t="s">
        <v>74</v>
      </c>
      <c r="AQ132" s="54">
        <f>+AS125</f>
        <v>0</v>
      </c>
      <c r="AR132" s="22"/>
      <c r="AS132" s="22"/>
      <c r="AT132" s="22"/>
      <c r="AU132" s="22"/>
      <c r="AV132" s="22"/>
      <c r="AW132" s="22"/>
      <c r="AX132" s="22"/>
      <c r="AZ132" s="63" t="s">
        <v>74</v>
      </c>
      <c r="BA132" s="54">
        <f>+BC125</f>
        <v>0</v>
      </c>
      <c r="BB132" s="22"/>
      <c r="BC132" s="22"/>
      <c r="BD132" s="22"/>
      <c r="BE132" s="22"/>
      <c r="BF132" s="22"/>
      <c r="BG132" s="22"/>
      <c r="BH132" s="22"/>
      <c r="BI132" s="65"/>
      <c r="BJ132" s="63" t="s">
        <v>74</v>
      </c>
      <c r="BK132" s="54">
        <f>+BM125</f>
        <v>0</v>
      </c>
      <c r="BL132" s="22"/>
      <c r="BM132" s="22"/>
      <c r="BN132" s="22"/>
      <c r="BO132" s="22"/>
      <c r="BP132" s="22"/>
      <c r="BQ132" s="22"/>
      <c r="BR132" s="22"/>
      <c r="BT132" s="63" t="s">
        <v>74</v>
      </c>
      <c r="BU132" s="54">
        <f>+BW125</f>
        <v>0</v>
      </c>
      <c r="BV132" s="22"/>
      <c r="BW132" s="22"/>
      <c r="BX132" s="22"/>
      <c r="BY132" s="22"/>
      <c r="BZ132" s="22"/>
      <c r="CA132" s="22"/>
      <c r="CB132" s="22"/>
      <c r="CD132" s="63" t="s">
        <v>74</v>
      </c>
      <c r="CE132" s="54">
        <f>+CG125</f>
        <v>0</v>
      </c>
      <c r="CF132" s="22"/>
      <c r="CG132" s="22"/>
      <c r="CH132" s="22"/>
      <c r="CI132" s="22"/>
      <c r="CJ132" s="22"/>
      <c r="CK132" s="22"/>
      <c r="CL132" s="22"/>
      <c r="CN132" s="63" t="s">
        <v>74</v>
      </c>
      <c r="CO132" s="54">
        <f>+CQ125</f>
        <v>0</v>
      </c>
      <c r="CP132" s="22"/>
      <c r="CQ132" s="22"/>
      <c r="CR132" s="22"/>
      <c r="CS132" s="22"/>
      <c r="CT132" s="22"/>
      <c r="CU132" s="22"/>
      <c r="CV132" s="22"/>
      <c r="CX132" s="63" t="s">
        <v>74</v>
      </c>
      <c r="CY132" s="54">
        <f>+DA125</f>
        <v>0</v>
      </c>
      <c r="CZ132" s="22"/>
      <c r="DA132" s="22"/>
      <c r="DB132" s="22"/>
      <c r="DC132" s="22"/>
      <c r="DD132" s="22"/>
      <c r="DE132" s="22"/>
      <c r="DF132" s="22"/>
      <c r="DH132" s="63" t="s">
        <v>74</v>
      </c>
      <c r="DI132" s="54">
        <f>+DK125</f>
        <v>0</v>
      </c>
      <c r="DJ132" s="22"/>
      <c r="DK132" s="22"/>
      <c r="DL132" s="22"/>
      <c r="DM132" s="22"/>
      <c r="DN132" s="22"/>
      <c r="DO132" s="22"/>
      <c r="DP132" s="22"/>
      <c r="DR132" s="63" t="s">
        <v>74</v>
      </c>
      <c r="DS132" s="54">
        <f>+DU125</f>
        <v>0</v>
      </c>
      <c r="DT132" s="22"/>
      <c r="DU132" s="22"/>
      <c r="DV132" s="22"/>
      <c r="DW132" s="22"/>
      <c r="DX132" s="22"/>
      <c r="DY132" s="22"/>
      <c r="DZ132" s="22"/>
      <c r="EB132" s="63" t="s">
        <v>74</v>
      </c>
      <c r="EC132" s="54">
        <f>+EE125</f>
        <v>0</v>
      </c>
      <c r="ED132" s="22"/>
      <c r="EE132" s="22"/>
      <c r="EF132" s="22"/>
      <c r="EG132" s="22"/>
      <c r="EH132" s="22"/>
      <c r="EI132" s="22"/>
      <c r="EJ132" s="22"/>
      <c r="EL132" s="63" t="s">
        <v>74</v>
      </c>
      <c r="EM132" s="54">
        <f>+EO125</f>
        <v>0</v>
      </c>
      <c r="EN132" s="22"/>
      <c r="EO132" s="22"/>
      <c r="EP132" s="22"/>
      <c r="EQ132" s="22"/>
      <c r="ER132" s="22"/>
      <c r="ES132" s="22"/>
      <c r="ET132" s="22"/>
    </row>
    <row r="133" spans="2:150" ht="48.75" x14ac:dyDescent="0.25">
      <c r="B133" s="63" t="s">
        <v>75</v>
      </c>
      <c r="C133" s="31">
        <f>+J111</f>
        <v>0</v>
      </c>
      <c r="D133" s="22"/>
      <c r="E133" s="22"/>
      <c r="F133" s="22"/>
      <c r="G133" s="22"/>
      <c r="H133" s="22"/>
      <c r="I133" s="22"/>
      <c r="J133" s="22"/>
      <c r="L133" s="63" t="s">
        <v>75</v>
      </c>
      <c r="M133" s="31">
        <f>+T111</f>
        <v>0</v>
      </c>
      <c r="N133" s="22"/>
      <c r="O133" s="22"/>
      <c r="P133" s="22"/>
      <c r="Q133" s="22"/>
      <c r="R133" s="22"/>
      <c r="S133" s="22"/>
      <c r="T133" s="22"/>
      <c r="V133" s="63" t="s">
        <v>75</v>
      </c>
      <c r="W133" s="31">
        <f>+AD111</f>
        <v>0</v>
      </c>
      <c r="X133" s="22"/>
      <c r="Y133" s="22"/>
      <c r="Z133" s="22"/>
      <c r="AA133" s="22"/>
      <c r="AB133" s="22"/>
      <c r="AC133" s="22"/>
      <c r="AD133" s="22"/>
      <c r="AF133" s="63" t="s">
        <v>75</v>
      </c>
      <c r="AG133" s="31">
        <f>+AN111</f>
        <v>0</v>
      </c>
      <c r="AH133" s="22"/>
      <c r="AI133" s="22"/>
      <c r="AJ133" s="22"/>
      <c r="AK133" s="22"/>
      <c r="AL133" s="22"/>
      <c r="AM133" s="22"/>
      <c r="AN133" s="22"/>
      <c r="AP133" s="63" t="s">
        <v>75</v>
      </c>
      <c r="AQ133" s="31">
        <f>+AX111</f>
        <v>0</v>
      </c>
      <c r="AR133" s="22"/>
      <c r="AS133" s="22"/>
      <c r="AT133" s="22"/>
      <c r="AU133" s="22"/>
      <c r="AV133" s="22"/>
      <c r="AW133" s="22"/>
      <c r="AX133" s="22"/>
      <c r="AZ133" s="63" t="s">
        <v>75</v>
      </c>
      <c r="BA133" s="31">
        <f>+BH111</f>
        <v>0</v>
      </c>
      <c r="BB133" s="22"/>
      <c r="BC133" s="22"/>
      <c r="BD133" s="22"/>
      <c r="BE133" s="22"/>
      <c r="BF133" s="22"/>
      <c r="BG133" s="22"/>
      <c r="BH133" s="22"/>
      <c r="BI133" s="65"/>
      <c r="BJ133" s="63" t="s">
        <v>75</v>
      </c>
      <c r="BK133" s="31">
        <f>+BR111</f>
        <v>0</v>
      </c>
      <c r="BL133" s="22"/>
      <c r="BM133" s="22"/>
      <c r="BN133" s="22"/>
      <c r="BO133" s="22"/>
      <c r="BP133" s="22"/>
      <c r="BQ133" s="22"/>
      <c r="BR133" s="22"/>
      <c r="BT133" s="63" t="s">
        <v>75</v>
      </c>
      <c r="BU133" s="31">
        <f>+CB111</f>
        <v>0</v>
      </c>
      <c r="BV133" s="22"/>
      <c r="BW133" s="22"/>
      <c r="BX133" s="22"/>
      <c r="BY133" s="22"/>
      <c r="BZ133" s="22"/>
      <c r="CA133" s="22"/>
      <c r="CB133" s="22"/>
      <c r="CD133" s="63" t="s">
        <v>75</v>
      </c>
      <c r="CE133" s="31">
        <f>+CL111</f>
        <v>0</v>
      </c>
      <c r="CF133" s="22"/>
      <c r="CG133" s="22"/>
      <c r="CH133" s="22"/>
      <c r="CI133" s="22"/>
      <c r="CJ133" s="22"/>
      <c r="CK133" s="22"/>
      <c r="CL133" s="22"/>
      <c r="CN133" s="63" t="s">
        <v>75</v>
      </c>
      <c r="CO133" s="31">
        <f>+CV111</f>
        <v>0</v>
      </c>
      <c r="CP133" s="22"/>
      <c r="CQ133" s="22"/>
      <c r="CR133" s="22"/>
      <c r="CS133" s="22"/>
      <c r="CT133" s="22"/>
      <c r="CU133" s="22"/>
      <c r="CV133" s="22"/>
      <c r="CX133" s="63" t="s">
        <v>75</v>
      </c>
      <c r="CY133" s="31">
        <f>+DF111</f>
        <v>0</v>
      </c>
      <c r="CZ133" s="22"/>
      <c r="DA133" s="22"/>
      <c r="DB133" s="22"/>
      <c r="DC133" s="22"/>
      <c r="DD133" s="22"/>
      <c r="DE133" s="22"/>
      <c r="DF133" s="22"/>
      <c r="DH133" s="63" t="s">
        <v>75</v>
      </c>
      <c r="DI133" s="31">
        <f>+DP111</f>
        <v>0</v>
      </c>
      <c r="DJ133" s="22"/>
      <c r="DK133" s="22"/>
      <c r="DL133" s="22"/>
      <c r="DM133" s="22"/>
      <c r="DN133" s="22"/>
      <c r="DO133" s="22"/>
      <c r="DP133" s="22"/>
      <c r="DR133" s="63" t="s">
        <v>75</v>
      </c>
      <c r="DS133" s="31">
        <f>+DZ111</f>
        <v>0</v>
      </c>
      <c r="DT133" s="22"/>
      <c r="DU133" s="22"/>
      <c r="DV133" s="22"/>
      <c r="DW133" s="22"/>
      <c r="DX133" s="22"/>
      <c r="DY133" s="22"/>
      <c r="DZ133" s="22"/>
      <c r="EB133" s="63" t="s">
        <v>75</v>
      </c>
      <c r="EC133" s="31">
        <f>+EJ111</f>
        <v>0</v>
      </c>
      <c r="ED133" s="22"/>
      <c r="EE133" s="22"/>
      <c r="EF133" s="22"/>
      <c r="EG133" s="22"/>
      <c r="EH133" s="22"/>
      <c r="EI133" s="22"/>
      <c r="EJ133" s="22"/>
      <c r="EL133" s="63" t="s">
        <v>75</v>
      </c>
      <c r="EM133" s="31">
        <f>+ET111</f>
        <v>0</v>
      </c>
      <c r="EN133" s="22"/>
      <c r="EO133" s="22"/>
      <c r="EP133" s="22"/>
      <c r="EQ133" s="22"/>
      <c r="ER133" s="22"/>
      <c r="ES133" s="22"/>
      <c r="ET133" s="22"/>
    </row>
    <row r="134" spans="2:150" ht="26.25" x14ac:dyDescent="0.25">
      <c r="B134" s="18" t="s">
        <v>76</v>
      </c>
      <c r="C134" s="19" t="e">
        <f>+(C133+C131)-(C130+C132)</f>
        <v>#DIV/0!</v>
      </c>
      <c r="D134" s="16"/>
      <c r="E134" s="16"/>
      <c r="F134" s="16"/>
      <c r="G134" s="16"/>
      <c r="H134" s="16"/>
      <c r="I134" s="16"/>
      <c r="J134" s="16"/>
      <c r="L134" s="18" t="s">
        <v>76</v>
      </c>
      <c r="M134" s="19" t="e">
        <f>+(M133+M131)-(M130+M132)</f>
        <v>#DIV/0!</v>
      </c>
      <c r="N134" s="16"/>
      <c r="O134" s="16"/>
      <c r="P134" s="16"/>
      <c r="Q134" s="16"/>
      <c r="R134" s="16"/>
      <c r="S134" s="16"/>
      <c r="T134" s="16"/>
      <c r="V134" s="18" t="s">
        <v>76</v>
      </c>
      <c r="W134" s="19" t="e">
        <f>+(W133+W131)-(W130+W132)</f>
        <v>#DIV/0!</v>
      </c>
      <c r="X134" s="16"/>
      <c r="Y134" s="16"/>
      <c r="Z134" s="16"/>
      <c r="AA134" s="16"/>
      <c r="AB134" s="16"/>
      <c r="AC134" s="16"/>
      <c r="AD134" s="16"/>
      <c r="AF134" s="18" t="s">
        <v>76</v>
      </c>
      <c r="AG134" s="19" t="e">
        <f>+(AG133+AG131)-(AG130+AG132)</f>
        <v>#DIV/0!</v>
      </c>
      <c r="AH134" s="16"/>
      <c r="AI134" s="16"/>
      <c r="AJ134" s="16"/>
      <c r="AK134" s="16"/>
      <c r="AL134" s="16"/>
      <c r="AM134" s="16"/>
      <c r="AN134" s="16"/>
      <c r="AP134" s="18" t="s">
        <v>76</v>
      </c>
      <c r="AQ134" s="19" t="e">
        <f>+(AQ133+AQ131)-(AQ130+AQ132)</f>
        <v>#DIV/0!</v>
      </c>
      <c r="AR134" s="16"/>
      <c r="AS134" s="16"/>
      <c r="AT134" s="16"/>
      <c r="AU134" s="16"/>
      <c r="AV134" s="16"/>
      <c r="AW134" s="16"/>
      <c r="AX134" s="16"/>
      <c r="AZ134" s="18" t="s">
        <v>76</v>
      </c>
      <c r="BA134" s="19" t="e">
        <f>+(BA133+BA131)-(BA130+BA132)</f>
        <v>#DIV/0!</v>
      </c>
      <c r="BB134" s="16"/>
      <c r="BC134" s="16"/>
      <c r="BD134" s="16"/>
      <c r="BE134" s="16"/>
      <c r="BF134" s="16"/>
      <c r="BG134" s="16"/>
      <c r="BH134" s="16"/>
      <c r="BI134" s="71"/>
      <c r="BJ134" s="18" t="s">
        <v>76</v>
      </c>
      <c r="BK134" s="19" t="e">
        <f>+(BK133+BK131)-(BK130+BK132)</f>
        <v>#DIV/0!</v>
      </c>
      <c r="BL134" s="16"/>
      <c r="BM134" s="16"/>
      <c r="BN134" s="16"/>
      <c r="BO134" s="16"/>
      <c r="BP134" s="16"/>
      <c r="BQ134" s="16"/>
      <c r="BR134" s="16"/>
      <c r="BT134" s="18" t="s">
        <v>76</v>
      </c>
      <c r="BU134" s="19" t="e">
        <f>+(BU133+BU131)-(BU130+BU132)</f>
        <v>#DIV/0!</v>
      </c>
      <c r="BV134" s="16"/>
      <c r="BW134" s="16"/>
      <c r="BX134" s="16"/>
      <c r="BY134" s="16"/>
      <c r="BZ134" s="16"/>
      <c r="CA134" s="16"/>
      <c r="CB134" s="16"/>
      <c r="CD134" s="18" t="s">
        <v>76</v>
      </c>
      <c r="CE134" s="19" t="e">
        <f>+(CE133+CE131)-(CE130+CE132)</f>
        <v>#DIV/0!</v>
      </c>
      <c r="CF134" s="16"/>
      <c r="CG134" s="16"/>
      <c r="CH134" s="16"/>
      <c r="CI134" s="16"/>
      <c r="CJ134" s="16"/>
      <c r="CK134" s="16"/>
      <c r="CL134" s="16"/>
      <c r="CN134" s="18" t="s">
        <v>76</v>
      </c>
      <c r="CO134" s="19" t="e">
        <f>+(CO133+CO131)-(CO130+CO132)</f>
        <v>#DIV/0!</v>
      </c>
      <c r="CP134" s="16"/>
      <c r="CQ134" s="16"/>
      <c r="CR134" s="16"/>
      <c r="CS134" s="16"/>
      <c r="CT134" s="16"/>
      <c r="CU134" s="16"/>
      <c r="CV134" s="16"/>
      <c r="CX134" s="18" t="s">
        <v>76</v>
      </c>
      <c r="CY134" s="19" t="e">
        <f>+(CY133+CY131)-(CY130+CY132)</f>
        <v>#DIV/0!</v>
      </c>
      <c r="CZ134" s="16"/>
      <c r="DA134" s="16"/>
      <c r="DB134" s="16"/>
      <c r="DC134" s="16"/>
      <c r="DD134" s="16"/>
      <c r="DE134" s="16"/>
      <c r="DF134" s="16"/>
      <c r="DH134" s="18" t="s">
        <v>76</v>
      </c>
      <c r="DI134" s="19" t="e">
        <f>+(DI133+DI131)-(DI130+DI132)</f>
        <v>#DIV/0!</v>
      </c>
      <c r="DJ134" s="16"/>
      <c r="DK134" s="16"/>
      <c r="DL134" s="16"/>
      <c r="DM134" s="16"/>
      <c r="DN134" s="16"/>
      <c r="DO134" s="16"/>
      <c r="DP134" s="16"/>
      <c r="DR134" s="18" t="s">
        <v>76</v>
      </c>
      <c r="DS134" s="19" t="e">
        <f>+(DS133+DS131)-(DS130+DS132)</f>
        <v>#DIV/0!</v>
      </c>
      <c r="DT134" s="16"/>
      <c r="DU134" s="16"/>
      <c r="DV134" s="16"/>
      <c r="DW134" s="16"/>
      <c r="DX134" s="16"/>
      <c r="DY134" s="16"/>
      <c r="DZ134" s="16"/>
      <c r="EB134" s="18" t="s">
        <v>76</v>
      </c>
      <c r="EC134" s="19" t="e">
        <f>+(EC133+EC131)-(EC130+EC132)</f>
        <v>#DIV/0!</v>
      </c>
      <c r="ED134" s="16"/>
      <c r="EE134" s="16"/>
      <c r="EF134" s="16"/>
      <c r="EG134" s="16"/>
      <c r="EH134" s="16"/>
      <c r="EI134" s="16"/>
      <c r="EJ134" s="16"/>
      <c r="EL134" s="18" t="s">
        <v>76</v>
      </c>
      <c r="EM134" s="19" t="e">
        <f>+(EM133+EM131)-(EM130+EM132)</f>
        <v>#DIV/0!</v>
      </c>
      <c r="EN134" s="16"/>
      <c r="EO134" s="16"/>
      <c r="EP134" s="16"/>
      <c r="EQ134" s="16"/>
      <c r="ER134" s="16"/>
      <c r="ES134" s="16"/>
      <c r="ET134" s="16"/>
    </row>
    <row r="135" spans="2:150" x14ac:dyDescent="0.25">
      <c r="B135" s="16"/>
      <c r="C135" s="17"/>
      <c r="D135" s="16"/>
      <c r="E135" s="16"/>
      <c r="F135" s="16"/>
      <c r="G135" s="16"/>
      <c r="H135" s="16"/>
      <c r="I135" s="16"/>
      <c r="J135" s="16"/>
    </row>
    <row r="136" spans="2:150" x14ac:dyDescent="0.25">
      <c r="B136" s="16"/>
      <c r="C136" s="17"/>
      <c r="D136" s="16"/>
      <c r="E136" s="16"/>
      <c r="F136" s="16"/>
      <c r="G136" s="16"/>
      <c r="H136" s="16"/>
      <c r="I136" s="16"/>
      <c r="J136" s="16"/>
    </row>
  </sheetData>
  <mergeCells count="363">
    <mergeCell ref="DR127:DS127"/>
    <mergeCell ref="EB127:EC127"/>
    <mergeCell ref="EL127:EM127"/>
    <mergeCell ref="BJ127:BK127"/>
    <mergeCell ref="BT127:BU127"/>
    <mergeCell ref="CD127:CE127"/>
    <mergeCell ref="CN127:CO127"/>
    <mergeCell ref="CX127:CY127"/>
    <mergeCell ref="DH127:DI127"/>
    <mergeCell ref="B127:C127"/>
    <mergeCell ref="L127:M127"/>
    <mergeCell ref="V127:W127"/>
    <mergeCell ref="AF127:AG127"/>
    <mergeCell ref="AP127:AQ127"/>
    <mergeCell ref="AZ127:BA127"/>
    <mergeCell ref="CN119:CQ119"/>
    <mergeCell ref="CX119:DA119"/>
    <mergeCell ref="DH119:DK119"/>
    <mergeCell ref="B119:E119"/>
    <mergeCell ref="L119:O119"/>
    <mergeCell ref="V119:Y119"/>
    <mergeCell ref="AF119:AI119"/>
    <mergeCell ref="AP119:AS119"/>
    <mergeCell ref="AZ119:BC119"/>
    <mergeCell ref="BJ119:BM119"/>
    <mergeCell ref="BT119:BW119"/>
    <mergeCell ref="CD119:CG119"/>
    <mergeCell ref="CD113:CI113"/>
    <mergeCell ref="CN113:CS113"/>
    <mergeCell ref="CX113:DC113"/>
    <mergeCell ref="DH113:DM113"/>
    <mergeCell ref="DR113:DW113"/>
    <mergeCell ref="DR119:DU119"/>
    <mergeCell ref="EB119:EE119"/>
    <mergeCell ref="EL119:EO119"/>
    <mergeCell ref="EO116:EQ116"/>
    <mergeCell ref="CG116:CI116"/>
    <mergeCell ref="CQ116:CS116"/>
    <mergeCell ref="DA116:DC116"/>
    <mergeCell ref="DK116:DM116"/>
    <mergeCell ref="DU116:DW116"/>
    <mergeCell ref="EE116:EG116"/>
    <mergeCell ref="E116:G116"/>
    <mergeCell ref="O116:Q116"/>
    <mergeCell ref="Y116:AA116"/>
    <mergeCell ref="AI116:AK116"/>
    <mergeCell ref="AS116:AU116"/>
    <mergeCell ref="BC116:BE116"/>
    <mergeCell ref="BM116:BO116"/>
    <mergeCell ref="BW116:BY116"/>
    <mergeCell ref="BT113:BY113"/>
    <mergeCell ref="DR89:DZ90"/>
    <mergeCell ref="EB89:EJ90"/>
    <mergeCell ref="EL89:ET90"/>
    <mergeCell ref="B113:G113"/>
    <mergeCell ref="L113:Q113"/>
    <mergeCell ref="V113:AA113"/>
    <mergeCell ref="AF113:AK113"/>
    <mergeCell ref="AP113:AU113"/>
    <mergeCell ref="AZ113:BE113"/>
    <mergeCell ref="BJ113:BO113"/>
    <mergeCell ref="BJ89:BR90"/>
    <mergeCell ref="BT89:CB90"/>
    <mergeCell ref="CD89:CL90"/>
    <mergeCell ref="CN89:CV90"/>
    <mergeCell ref="CX89:DF90"/>
    <mergeCell ref="DH89:DP90"/>
    <mergeCell ref="B89:J90"/>
    <mergeCell ref="L89:T90"/>
    <mergeCell ref="V89:AD90"/>
    <mergeCell ref="AF89:AN90"/>
    <mergeCell ref="AP89:AX90"/>
    <mergeCell ref="AZ89:BH90"/>
    <mergeCell ref="EB113:EG113"/>
    <mergeCell ref="EL113:EQ113"/>
    <mergeCell ref="DR80:DU80"/>
    <mergeCell ref="DW80:DY80"/>
    <mergeCell ref="EB80:EE80"/>
    <mergeCell ref="EG80:EI80"/>
    <mergeCell ref="EL80:EO80"/>
    <mergeCell ref="EQ80:ES80"/>
    <mergeCell ref="CN80:CQ80"/>
    <mergeCell ref="CS80:CU80"/>
    <mergeCell ref="CX80:DA80"/>
    <mergeCell ref="DC80:DE80"/>
    <mergeCell ref="DH80:DK80"/>
    <mergeCell ref="DM80:DO80"/>
    <mergeCell ref="B80:E80"/>
    <mergeCell ref="G80:I80"/>
    <mergeCell ref="L80:O80"/>
    <mergeCell ref="Q80:S80"/>
    <mergeCell ref="V80:Y80"/>
    <mergeCell ref="AA80:AC80"/>
    <mergeCell ref="CN78:CO79"/>
    <mergeCell ref="CX78:CY79"/>
    <mergeCell ref="DH78:DI79"/>
    <mergeCell ref="BJ80:BM80"/>
    <mergeCell ref="BO80:BQ80"/>
    <mergeCell ref="BT80:BW80"/>
    <mergeCell ref="BY80:CA80"/>
    <mergeCell ref="CD80:CG80"/>
    <mergeCell ref="CI80:CK80"/>
    <mergeCell ref="AF80:AI80"/>
    <mergeCell ref="AK80:AM80"/>
    <mergeCell ref="AP80:AS80"/>
    <mergeCell ref="AU80:AW80"/>
    <mergeCell ref="AZ80:BC80"/>
    <mergeCell ref="BE80:BG80"/>
    <mergeCell ref="DR78:DS79"/>
    <mergeCell ref="EB78:EC79"/>
    <mergeCell ref="EL78:EM79"/>
    <mergeCell ref="EL60:EM60"/>
    <mergeCell ref="B78:C79"/>
    <mergeCell ref="L78:M79"/>
    <mergeCell ref="V78:W79"/>
    <mergeCell ref="AF78:AG79"/>
    <mergeCell ref="AP78:AQ79"/>
    <mergeCell ref="AZ78:BA79"/>
    <mergeCell ref="BJ78:BK79"/>
    <mergeCell ref="BT78:BU79"/>
    <mergeCell ref="CD78:CE79"/>
    <mergeCell ref="CD60:CE60"/>
    <mergeCell ref="CN60:CO60"/>
    <mergeCell ref="CX60:CY60"/>
    <mergeCell ref="DH60:DI60"/>
    <mergeCell ref="DR60:DS60"/>
    <mergeCell ref="EB60:EC60"/>
    <mergeCell ref="V60:W60"/>
    <mergeCell ref="AF60:AG60"/>
    <mergeCell ref="AP60:AQ60"/>
    <mergeCell ref="AZ60:BA60"/>
    <mergeCell ref="BJ60:BK60"/>
    <mergeCell ref="EQ13:ES13"/>
    <mergeCell ref="DR22:DZ23"/>
    <mergeCell ref="EB22:EJ23"/>
    <mergeCell ref="EL22:ET23"/>
    <mergeCell ref="DR46:DW46"/>
    <mergeCell ref="EB46:EG46"/>
    <mergeCell ref="EL46:EQ46"/>
    <mergeCell ref="CX46:DC46"/>
    <mergeCell ref="DH46:DM46"/>
    <mergeCell ref="BJ46:BO46"/>
    <mergeCell ref="BT46:BY46"/>
    <mergeCell ref="CD46:CI46"/>
    <mergeCell ref="CN46:CS46"/>
    <mergeCell ref="BT60:BU60"/>
    <mergeCell ref="DU49:DW49"/>
    <mergeCell ref="EE49:EG49"/>
    <mergeCell ref="EO49:EQ49"/>
    <mergeCell ref="DR52:DU52"/>
    <mergeCell ref="EB52:EE52"/>
    <mergeCell ref="EL52:EO52"/>
    <mergeCell ref="BJ52:BM52"/>
    <mergeCell ref="BT52:BW52"/>
    <mergeCell ref="CD52:CG52"/>
    <mergeCell ref="CN52:CQ52"/>
    <mergeCell ref="CX52:DA52"/>
    <mergeCell ref="DH52:DK52"/>
    <mergeCell ref="BM49:BO49"/>
    <mergeCell ref="BW49:BY49"/>
    <mergeCell ref="CG49:CI49"/>
    <mergeCell ref="CQ49:CS49"/>
    <mergeCell ref="DA49:DC49"/>
    <mergeCell ref="DK49:DM49"/>
    <mergeCell ref="BY13:CA13"/>
    <mergeCell ref="CD13:CG13"/>
    <mergeCell ref="CI13:CK13"/>
    <mergeCell ref="DR11:DS12"/>
    <mergeCell ref="EB11:EC12"/>
    <mergeCell ref="EL11:EM12"/>
    <mergeCell ref="DR13:DU13"/>
    <mergeCell ref="DW13:DY13"/>
    <mergeCell ref="EB13:EE13"/>
    <mergeCell ref="EG13:EI13"/>
    <mergeCell ref="EL13:EO13"/>
    <mergeCell ref="BJ11:BK12"/>
    <mergeCell ref="BT11:BU12"/>
    <mergeCell ref="CD11:CE12"/>
    <mergeCell ref="CN11:CO12"/>
    <mergeCell ref="CX11:CY12"/>
    <mergeCell ref="DH11:DI12"/>
    <mergeCell ref="BE13:BG13"/>
    <mergeCell ref="AP22:AX23"/>
    <mergeCell ref="AZ22:BH23"/>
    <mergeCell ref="BJ22:BR23"/>
    <mergeCell ref="BT22:CB23"/>
    <mergeCell ref="CD22:CL23"/>
    <mergeCell ref="CN22:CV23"/>
    <mergeCell ref="CX22:DF23"/>
    <mergeCell ref="DH22:DP23"/>
    <mergeCell ref="CN13:CQ13"/>
    <mergeCell ref="CS13:CU13"/>
    <mergeCell ref="CX13:DA13"/>
    <mergeCell ref="DC13:DE13"/>
    <mergeCell ref="DH13:DK13"/>
    <mergeCell ref="DM13:DO13"/>
    <mergeCell ref="BJ13:BM13"/>
    <mergeCell ref="BO13:BQ13"/>
    <mergeCell ref="BT13:BW13"/>
    <mergeCell ref="AP46:AU46"/>
    <mergeCell ref="AZ46:BE46"/>
    <mergeCell ref="AS49:AU49"/>
    <mergeCell ref="BC49:BE49"/>
    <mergeCell ref="V52:Y52"/>
    <mergeCell ref="AF52:AI52"/>
    <mergeCell ref="AP11:AQ12"/>
    <mergeCell ref="AZ11:BA12"/>
    <mergeCell ref="AP13:AS13"/>
    <mergeCell ref="AU13:AW13"/>
    <mergeCell ref="AZ13:BC13"/>
    <mergeCell ref="AP52:AS52"/>
    <mergeCell ref="AZ52:BC52"/>
    <mergeCell ref="AK13:AM13"/>
    <mergeCell ref="V22:AD23"/>
    <mergeCell ref="AF22:AN23"/>
    <mergeCell ref="V46:AA46"/>
    <mergeCell ref="AF46:AK46"/>
    <mergeCell ref="Y49:AA49"/>
    <mergeCell ref="AI49:AK49"/>
    <mergeCell ref="AF11:AG12"/>
    <mergeCell ref="V13:Y13"/>
    <mergeCell ref="AA13:AC13"/>
    <mergeCell ref="AF13:AI13"/>
    <mergeCell ref="B60:C60"/>
    <mergeCell ref="L13:O13"/>
    <mergeCell ref="Q13:S13"/>
    <mergeCell ref="L22:T23"/>
    <mergeCell ref="L46:Q46"/>
    <mergeCell ref="O49:Q49"/>
    <mergeCell ref="L52:O52"/>
    <mergeCell ref="L60:M60"/>
    <mergeCell ref="B13:E13"/>
    <mergeCell ref="G13:I13"/>
    <mergeCell ref="B22:J23"/>
    <mergeCell ref="B46:G46"/>
    <mergeCell ref="E49:G49"/>
    <mergeCell ref="B52:E52"/>
    <mergeCell ref="B8:I8"/>
    <mergeCell ref="B6:I6"/>
    <mergeCell ref="B7:I7"/>
    <mergeCell ref="L6:S6"/>
    <mergeCell ref="L7:S7"/>
    <mergeCell ref="L8:S8"/>
    <mergeCell ref="V6:AC6"/>
    <mergeCell ref="B11:C12"/>
    <mergeCell ref="L11:M12"/>
    <mergeCell ref="V11:W12"/>
    <mergeCell ref="AF6:AM6"/>
    <mergeCell ref="V7:AC7"/>
    <mergeCell ref="AF7:AM7"/>
    <mergeCell ref="V8:AC8"/>
    <mergeCell ref="AF8:AM8"/>
    <mergeCell ref="AP6:AW6"/>
    <mergeCell ref="AZ6:BG6"/>
    <mergeCell ref="AP7:AW7"/>
    <mergeCell ref="AZ7:BG7"/>
    <mergeCell ref="AP8:AW8"/>
    <mergeCell ref="AZ8:BG8"/>
    <mergeCell ref="BJ6:BQ6"/>
    <mergeCell ref="BT6:CA6"/>
    <mergeCell ref="BJ7:BQ7"/>
    <mergeCell ref="BT7:CA7"/>
    <mergeCell ref="BJ8:BQ8"/>
    <mergeCell ref="BT8:CA8"/>
    <mergeCell ref="CD6:CK6"/>
    <mergeCell ref="CN6:CU6"/>
    <mergeCell ref="CD7:CK7"/>
    <mergeCell ref="CN7:CU7"/>
    <mergeCell ref="CD8:CK8"/>
    <mergeCell ref="CN8:CU8"/>
    <mergeCell ref="EL6:ES6"/>
    <mergeCell ref="EV6:FC6"/>
    <mergeCell ref="EL7:ES7"/>
    <mergeCell ref="EV7:FC7"/>
    <mergeCell ref="EL8:ES8"/>
    <mergeCell ref="EV8:FC8"/>
    <mergeCell ref="CX6:DE6"/>
    <mergeCell ref="DH6:DO6"/>
    <mergeCell ref="CX7:DE7"/>
    <mergeCell ref="DH7:DO7"/>
    <mergeCell ref="CX8:DE8"/>
    <mergeCell ref="DH8:DO8"/>
    <mergeCell ref="DR6:DY6"/>
    <mergeCell ref="EB6:EI6"/>
    <mergeCell ref="DR7:DY7"/>
    <mergeCell ref="EB7:EI7"/>
    <mergeCell ref="DR8:DY8"/>
    <mergeCell ref="EB8:EI8"/>
    <mergeCell ref="CX74:DE74"/>
    <mergeCell ref="DH74:DO74"/>
    <mergeCell ref="DR74:DY74"/>
    <mergeCell ref="EB74:EI74"/>
    <mergeCell ref="EL74:ES74"/>
    <mergeCell ref="B75:I75"/>
    <mergeCell ref="L75:S75"/>
    <mergeCell ref="V75:AC75"/>
    <mergeCell ref="AF75:AM75"/>
    <mergeCell ref="AP75:AW75"/>
    <mergeCell ref="AZ75:BG75"/>
    <mergeCell ref="BJ75:BQ75"/>
    <mergeCell ref="BT75:CA75"/>
    <mergeCell ref="CD75:CK75"/>
    <mergeCell ref="CN75:CU75"/>
    <mergeCell ref="CX75:DE75"/>
    <mergeCell ref="DH75:DO75"/>
    <mergeCell ref="DR75:DY75"/>
    <mergeCell ref="EB75:EI75"/>
    <mergeCell ref="EL75:ES75"/>
    <mergeCell ref="B74:I74"/>
    <mergeCell ref="L74:S74"/>
    <mergeCell ref="V74:AC74"/>
    <mergeCell ref="AF74:AM74"/>
    <mergeCell ref="L76:S76"/>
    <mergeCell ref="V76:AC76"/>
    <mergeCell ref="AF76:AM76"/>
    <mergeCell ref="AP76:AW76"/>
    <mergeCell ref="AZ76:BG76"/>
    <mergeCell ref="BJ76:BQ76"/>
    <mergeCell ref="BT76:CA76"/>
    <mergeCell ref="CD76:CK76"/>
    <mergeCell ref="CN74:CU74"/>
    <mergeCell ref="AP74:AW74"/>
    <mergeCell ref="AZ74:BG74"/>
    <mergeCell ref="BJ74:BQ74"/>
    <mergeCell ref="BT74:CA74"/>
    <mergeCell ref="CD74:CK74"/>
    <mergeCell ref="CN76:CU76"/>
    <mergeCell ref="CX76:DE76"/>
    <mergeCell ref="DH76:DO76"/>
    <mergeCell ref="DR76:DY76"/>
    <mergeCell ref="EB77:EI77"/>
    <mergeCell ref="EL76:ES76"/>
    <mergeCell ref="B2:I4"/>
    <mergeCell ref="L2:S4"/>
    <mergeCell ref="V2:AC4"/>
    <mergeCell ref="AF2:AM4"/>
    <mergeCell ref="AP2:AW4"/>
    <mergeCell ref="AZ2:BG4"/>
    <mergeCell ref="BJ2:BQ4"/>
    <mergeCell ref="BT2:CA4"/>
    <mergeCell ref="CD2:CK4"/>
    <mergeCell ref="CN2:CU4"/>
    <mergeCell ref="CX2:DE4"/>
    <mergeCell ref="DH2:DO4"/>
    <mergeCell ref="DR2:DY4"/>
    <mergeCell ref="EB2:EI4"/>
    <mergeCell ref="EL2:ES4"/>
    <mergeCell ref="B71:I73"/>
    <mergeCell ref="L71:S73"/>
    <mergeCell ref="B76:I76"/>
    <mergeCell ref="DH71:DO73"/>
    <mergeCell ref="DR71:DY73"/>
    <mergeCell ref="EB71:EI73"/>
    <mergeCell ref="EL71:ES73"/>
    <mergeCell ref="V71:AC73"/>
    <mergeCell ref="AF71:AM73"/>
    <mergeCell ref="AP71:AW73"/>
    <mergeCell ref="AZ71:BG73"/>
    <mergeCell ref="BJ71:BQ73"/>
    <mergeCell ref="BT71:CA73"/>
    <mergeCell ref="CD71:CK73"/>
    <mergeCell ref="CN71:CU73"/>
    <mergeCell ref="CX71:DE73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26EC-AE7A-4DAB-9BC0-C2154E2C553C}">
  <dimension ref="B1:BM46"/>
  <sheetViews>
    <sheetView topLeftCell="B1" workbookViewId="0">
      <selection activeCell="C12" sqref="C12"/>
    </sheetView>
  </sheetViews>
  <sheetFormatPr baseColWidth="10" defaultRowHeight="15" x14ac:dyDescent="0.25"/>
  <cols>
    <col min="2" max="2" width="14.28515625" customWidth="1"/>
  </cols>
  <sheetData>
    <row r="1" spans="2:65" ht="15.75" thickBot="1" x14ac:dyDescent="0.3"/>
    <row r="2" spans="2:65" x14ac:dyDescent="0.25">
      <c r="C2" s="279" t="s">
        <v>245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1"/>
      <c r="S2" s="279" t="s">
        <v>245</v>
      </c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1"/>
      <c r="AI2" s="279" t="s">
        <v>245</v>
      </c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1"/>
      <c r="AY2" s="279" t="s">
        <v>245</v>
      </c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1"/>
    </row>
    <row r="3" spans="2:65" ht="15.75" thickBot="1" x14ac:dyDescent="0.3"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4"/>
      <c r="S3" s="282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4"/>
      <c r="AI3" s="282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4"/>
      <c r="AY3" s="282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4"/>
    </row>
    <row r="7" spans="2:65" ht="18.75" x14ac:dyDescent="0.3">
      <c r="C7" s="256" t="s">
        <v>162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148"/>
      <c r="S7" s="256" t="s">
        <v>162</v>
      </c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148"/>
      <c r="AI7" s="256" t="s">
        <v>162</v>
      </c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148"/>
      <c r="AY7" s="256" t="s">
        <v>162</v>
      </c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</row>
    <row r="8" spans="2:65" x14ac:dyDescent="0.25">
      <c r="C8" s="255" t="s">
        <v>219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149"/>
      <c r="S8" s="255" t="s">
        <v>219</v>
      </c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149"/>
      <c r="AI8" s="255" t="s">
        <v>219</v>
      </c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149"/>
      <c r="AY8" s="255" t="s">
        <v>219</v>
      </c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</row>
    <row r="9" spans="2:65" x14ac:dyDescent="0.25">
      <c r="C9" s="285" t="s">
        <v>244</v>
      </c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157"/>
      <c r="S9" s="285" t="s">
        <v>244</v>
      </c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157"/>
      <c r="AI9" s="285" t="s">
        <v>244</v>
      </c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157"/>
      <c r="AY9" s="285" t="s">
        <v>244</v>
      </c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</row>
    <row r="10" spans="2:65" x14ac:dyDescent="0.25">
      <c r="C10" s="139"/>
      <c r="D10" s="139"/>
      <c r="E10" s="139"/>
      <c r="S10" s="139"/>
      <c r="T10" s="139"/>
      <c r="U10" s="139"/>
      <c r="AI10" s="139"/>
      <c r="AJ10" s="139"/>
      <c r="AK10" s="139"/>
      <c r="AY10" s="139"/>
      <c r="AZ10" s="139"/>
      <c r="BA10" s="139"/>
    </row>
    <row r="11" spans="2:65" s="1" customFormat="1" ht="24" customHeight="1" x14ac:dyDescent="0.25">
      <c r="B11" s="143"/>
      <c r="C11" s="263" t="s">
        <v>33</v>
      </c>
      <c r="D11" s="263"/>
      <c r="E11" s="263"/>
      <c r="F11" s="263" t="s">
        <v>34</v>
      </c>
      <c r="G11" s="263"/>
      <c r="H11" s="263"/>
      <c r="I11" s="263" t="s">
        <v>35</v>
      </c>
      <c r="J11" s="263"/>
      <c r="K11" s="263"/>
      <c r="L11" s="287" t="s">
        <v>36</v>
      </c>
      <c r="M11" s="287"/>
      <c r="N11" s="287"/>
      <c r="O11" s="287" t="s">
        <v>37</v>
      </c>
      <c r="P11" s="287"/>
      <c r="Q11" s="287"/>
      <c r="R11" s="287" t="s">
        <v>38</v>
      </c>
      <c r="S11" s="287"/>
      <c r="T11" s="287"/>
      <c r="U11" s="287" t="s">
        <v>39</v>
      </c>
      <c r="V11" s="287"/>
      <c r="W11" s="287"/>
      <c r="X11" s="287" t="s">
        <v>40</v>
      </c>
      <c r="Y11" s="287"/>
      <c r="Z11" s="287"/>
      <c r="AA11" s="287" t="s">
        <v>41</v>
      </c>
      <c r="AB11" s="287"/>
      <c r="AC11" s="287"/>
      <c r="AD11" s="287" t="s">
        <v>42</v>
      </c>
      <c r="AE11" s="287"/>
      <c r="AF11" s="287"/>
      <c r="AG11" s="287" t="s">
        <v>43</v>
      </c>
      <c r="AH11" s="287"/>
      <c r="AI11" s="287"/>
      <c r="AJ11" s="287" t="s">
        <v>44</v>
      </c>
      <c r="AK11" s="287"/>
      <c r="AL11" s="287"/>
      <c r="AM11" s="287" t="s">
        <v>45</v>
      </c>
      <c r="AN11" s="287"/>
      <c r="AO11" s="287"/>
      <c r="AP11" s="287" t="s">
        <v>46</v>
      </c>
      <c r="AQ11" s="287"/>
      <c r="AR11" s="287"/>
      <c r="AS11" s="287" t="s">
        <v>47</v>
      </c>
      <c r="AT11" s="287"/>
      <c r="AU11" s="287"/>
      <c r="AV11" s="287" t="s">
        <v>48</v>
      </c>
      <c r="AW11" s="287"/>
      <c r="AX11" s="287"/>
      <c r="AY11" s="287" t="s">
        <v>49</v>
      </c>
      <c r="AZ11" s="287"/>
      <c r="BA11" s="287"/>
      <c r="BB11" s="287" t="s">
        <v>50</v>
      </c>
      <c r="BC11" s="287"/>
      <c r="BD11" s="287"/>
      <c r="BE11" s="287" t="s">
        <v>51</v>
      </c>
      <c r="BF11" s="287"/>
      <c r="BG11" s="287"/>
      <c r="BH11" s="288" t="s">
        <v>208</v>
      </c>
      <c r="BI11" s="288"/>
      <c r="BJ11" s="288"/>
      <c r="BK11" s="288" t="s">
        <v>58</v>
      </c>
      <c r="BL11" s="288"/>
      <c r="BM11" s="288"/>
    </row>
    <row r="12" spans="2:65" s="130" customFormat="1" ht="30" x14ac:dyDescent="0.25">
      <c r="B12" s="129" t="s">
        <v>210</v>
      </c>
      <c r="C12" s="127" t="s">
        <v>207</v>
      </c>
      <c r="D12" s="127" t="s">
        <v>209</v>
      </c>
      <c r="E12" s="144" t="s">
        <v>1</v>
      </c>
      <c r="F12" s="127" t="s">
        <v>207</v>
      </c>
      <c r="G12" s="127" t="s">
        <v>209</v>
      </c>
      <c r="H12" s="144" t="s">
        <v>1</v>
      </c>
      <c r="I12" s="127" t="s">
        <v>207</v>
      </c>
      <c r="J12" s="127" t="s">
        <v>209</v>
      </c>
      <c r="K12" s="144" t="s">
        <v>1</v>
      </c>
      <c r="L12" s="127" t="s">
        <v>207</v>
      </c>
      <c r="M12" s="127" t="s">
        <v>209</v>
      </c>
      <c r="N12" s="144" t="s">
        <v>1</v>
      </c>
      <c r="O12" s="127" t="s">
        <v>207</v>
      </c>
      <c r="P12" s="127" t="s">
        <v>209</v>
      </c>
      <c r="Q12" s="144" t="s">
        <v>1</v>
      </c>
      <c r="R12" s="127" t="s">
        <v>207</v>
      </c>
      <c r="S12" s="127" t="s">
        <v>209</v>
      </c>
      <c r="T12" s="144" t="s">
        <v>1</v>
      </c>
      <c r="U12" s="127" t="s">
        <v>207</v>
      </c>
      <c r="V12" s="127" t="s">
        <v>209</v>
      </c>
      <c r="W12" s="144" t="s">
        <v>1</v>
      </c>
      <c r="X12" s="127" t="s">
        <v>207</v>
      </c>
      <c r="Y12" s="127" t="s">
        <v>209</v>
      </c>
      <c r="Z12" s="144" t="s">
        <v>1</v>
      </c>
      <c r="AA12" s="127" t="s">
        <v>207</v>
      </c>
      <c r="AB12" s="127" t="s">
        <v>209</v>
      </c>
      <c r="AC12" s="144" t="s">
        <v>1</v>
      </c>
      <c r="AD12" s="127" t="s">
        <v>207</v>
      </c>
      <c r="AE12" s="127" t="s">
        <v>209</v>
      </c>
      <c r="AF12" s="144" t="s">
        <v>1</v>
      </c>
      <c r="AG12" s="127" t="s">
        <v>207</v>
      </c>
      <c r="AH12" s="127" t="s">
        <v>209</v>
      </c>
      <c r="AI12" s="144" t="s">
        <v>1</v>
      </c>
      <c r="AJ12" s="127" t="s">
        <v>207</v>
      </c>
      <c r="AK12" s="127" t="s">
        <v>209</v>
      </c>
      <c r="AL12" s="144" t="s">
        <v>1</v>
      </c>
      <c r="AM12" s="127" t="s">
        <v>207</v>
      </c>
      <c r="AN12" s="127" t="s">
        <v>209</v>
      </c>
      <c r="AO12" s="144" t="s">
        <v>1</v>
      </c>
      <c r="AP12" s="127" t="s">
        <v>207</v>
      </c>
      <c r="AQ12" s="127" t="s">
        <v>209</v>
      </c>
      <c r="AR12" s="144" t="s">
        <v>1</v>
      </c>
      <c r="AS12" s="127" t="s">
        <v>207</v>
      </c>
      <c r="AT12" s="127" t="s">
        <v>209</v>
      </c>
      <c r="AU12" s="144" t="s">
        <v>1</v>
      </c>
      <c r="AV12" s="127" t="s">
        <v>207</v>
      </c>
      <c r="AW12" s="127" t="s">
        <v>209</v>
      </c>
      <c r="AX12" s="144" t="s">
        <v>1</v>
      </c>
      <c r="AY12" s="127" t="s">
        <v>207</v>
      </c>
      <c r="AZ12" s="127" t="s">
        <v>209</v>
      </c>
      <c r="BA12" s="144" t="s">
        <v>1</v>
      </c>
      <c r="BB12" s="127" t="s">
        <v>207</v>
      </c>
      <c r="BC12" s="127" t="s">
        <v>209</v>
      </c>
      <c r="BD12" s="144" t="s">
        <v>1</v>
      </c>
      <c r="BE12" s="127" t="s">
        <v>207</v>
      </c>
      <c r="BF12" s="127" t="s">
        <v>209</v>
      </c>
      <c r="BG12" s="144" t="s">
        <v>1</v>
      </c>
      <c r="BH12" s="127" t="s">
        <v>207</v>
      </c>
      <c r="BI12" s="127" t="s">
        <v>209</v>
      </c>
      <c r="BJ12" s="144" t="s">
        <v>1</v>
      </c>
      <c r="BK12" s="127" t="s">
        <v>207</v>
      </c>
      <c r="BL12" s="127" t="s">
        <v>209</v>
      </c>
      <c r="BM12" s="144" t="s">
        <v>1</v>
      </c>
    </row>
    <row r="13" spans="2:65" x14ac:dyDescent="0.25">
      <c r="B13" s="138">
        <v>1</v>
      </c>
      <c r="C13" s="3"/>
      <c r="D13" s="3"/>
      <c r="E13" s="3">
        <f>SUM(C13*D13)</f>
        <v>0</v>
      </c>
      <c r="F13" s="3"/>
      <c r="G13" s="3"/>
      <c r="H13" s="3">
        <f>SUM(F13*G13)</f>
        <v>0</v>
      </c>
      <c r="I13" s="3"/>
      <c r="J13" s="3"/>
      <c r="K13" s="3">
        <f>SUM(I13*J13)</f>
        <v>0</v>
      </c>
      <c r="L13" s="3"/>
      <c r="M13" s="3"/>
      <c r="N13" s="3">
        <f>SUM(L13*M13)</f>
        <v>0</v>
      </c>
      <c r="O13" s="3"/>
      <c r="P13" s="3"/>
      <c r="Q13" s="3">
        <f>SUM(O13*P13)</f>
        <v>0</v>
      </c>
      <c r="R13" s="3"/>
      <c r="S13" s="3"/>
      <c r="T13" s="3">
        <f>SUM(R13*S13)</f>
        <v>0</v>
      </c>
      <c r="U13" s="3"/>
      <c r="V13" s="3"/>
      <c r="W13" s="3">
        <f>SUM(U13*V13)</f>
        <v>0</v>
      </c>
      <c r="X13" s="3"/>
      <c r="Y13" s="3"/>
      <c r="Z13" s="3">
        <f>SUM(X13*Y13)</f>
        <v>0</v>
      </c>
      <c r="AA13" s="3"/>
      <c r="AB13" s="3"/>
      <c r="AC13" s="3">
        <f>SUM(AA13*AB103)</f>
        <v>0</v>
      </c>
      <c r="AD13" s="3"/>
      <c r="AE13" s="3"/>
      <c r="AF13" s="3">
        <f>SUM(AD13*AE13)</f>
        <v>0</v>
      </c>
      <c r="AG13" s="3"/>
      <c r="AH13" s="3"/>
      <c r="AI13" s="3">
        <f>SUM(AG13*AH13)</f>
        <v>0</v>
      </c>
      <c r="AJ13" s="3"/>
      <c r="AK13" s="3"/>
      <c r="AL13" s="3">
        <f>SUM(AJ13*AK13)</f>
        <v>0</v>
      </c>
      <c r="AM13" s="3"/>
      <c r="AN13" s="3"/>
      <c r="AO13" s="3">
        <f>SUM(AM13*AN13)</f>
        <v>0</v>
      </c>
      <c r="AP13" s="3"/>
      <c r="AQ13" s="3"/>
      <c r="AR13" s="3">
        <f>SUM(AP13*AQ13)</f>
        <v>0</v>
      </c>
      <c r="AS13" s="3"/>
      <c r="AT13" s="3"/>
      <c r="AU13" s="3">
        <f>SUM(AS13*AT13)</f>
        <v>0</v>
      </c>
      <c r="AV13" s="3"/>
      <c r="AW13" s="3"/>
      <c r="AX13" s="3">
        <f>SUM(AV13*AW13)</f>
        <v>0</v>
      </c>
      <c r="AY13" s="3"/>
      <c r="AZ13" s="3"/>
      <c r="BA13" s="3">
        <f>SUM(AY13*AZ13)</f>
        <v>0</v>
      </c>
      <c r="BB13" s="3"/>
      <c r="BC13" s="3"/>
      <c r="BD13" s="3">
        <f>SUM(BB13*BC13)</f>
        <v>0</v>
      </c>
      <c r="BE13" s="3"/>
      <c r="BF13" s="3"/>
      <c r="BG13" s="3">
        <f>SUM(BE13*BF13)</f>
        <v>0</v>
      </c>
      <c r="BH13" s="3"/>
      <c r="BI13" s="3"/>
      <c r="BJ13" s="3">
        <f>SUM(BH13*BI13)</f>
        <v>0</v>
      </c>
      <c r="BK13" s="3"/>
      <c r="BL13" s="3"/>
      <c r="BM13" s="3">
        <f>SUM(BK13*BL13)</f>
        <v>0</v>
      </c>
    </row>
    <row r="14" spans="2:65" x14ac:dyDescent="0.25">
      <c r="B14" s="138">
        <v>2</v>
      </c>
      <c r="C14" s="3"/>
      <c r="D14" s="3"/>
      <c r="E14" s="3">
        <f t="shared" ref="E14:E43" si="0">SUM(C14*D14)</f>
        <v>0</v>
      </c>
      <c r="F14" s="3"/>
      <c r="G14" s="3"/>
      <c r="H14" s="3">
        <f t="shared" ref="H14:H43" si="1">SUM(F14*G14)</f>
        <v>0</v>
      </c>
      <c r="I14" s="3"/>
      <c r="J14" s="3"/>
      <c r="K14" s="3">
        <f t="shared" ref="K14:K43" si="2">SUM(I14*J14)</f>
        <v>0</v>
      </c>
      <c r="L14" s="3"/>
      <c r="M14" s="3"/>
      <c r="N14" s="3">
        <f t="shared" ref="N14:N43" si="3">SUM(L14*M14)</f>
        <v>0</v>
      </c>
      <c r="O14" s="3"/>
      <c r="P14" s="3"/>
      <c r="Q14" s="3">
        <f t="shared" ref="Q14:Q43" si="4">SUM(O14*P14)</f>
        <v>0</v>
      </c>
      <c r="R14" s="3"/>
      <c r="S14" s="3"/>
      <c r="T14" s="3">
        <f t="shared" ref="T14:T43" si="5">SUM(R14*S14)</f>
        <v>0</v>
      </c>
      <c r="U14" s="3"/>
      <c r="V14" s="3"/>
      <c r="W14" s="3">
        <f t="shared" ref="W14:W43" si="6">SUM(U14*V14)</f>
        <v>0</v>
      </c>
      <c r="X14" s="3"/>
      <c r="Y14" s="3"/>
      <c r="Z14" s="3">
        <f t="shared" ref="Z14:Z43" si="7">SUM(X14*Y14)</f>
        <v>0</v>
      </c>
      <c r="AA14" s="3"/>
      <c r="AB14" s="3"/>
      <c r="AC14" s="3">
        <f t="shared" ref="AC14:AC43" si="8">SUM(AA14*AB104)</f>
        <v>0</v>
      </c>
      <c r="AD14" s="3"/>
      <c r="AE14" s="3"/>
      <c r="AF14" s="3">
        <f t="shared" ref="AF14:AF43" si="9">SUM(AD14*AE14)</f>
        <v>0</v>
      </c>
      <c r="AG14" s="3"/>
      <c r="AH14" s="3"/>
      <c r="AI14" s="3">
        <f t="shared" ref="AI14:AI43" si="10">SUM(AG14*AH14)</f>
        <v>0</v>
      </c>
      <c r="AJ14" s="3"/>
      <c r="AK14" s="3"/>
      <c r="AL14" s="3">
        <f t="shared" ref="AL14:AL43" si="11">SUM(AJ14*AK14)</f>
        <v>0</v>
      </c>
      <c r="AM14" s="3"/>
      <c r="AN14" s="3"/>
      <c r="AO14" s="3">
        <f t="shared" ref="AO14:AO43" si="12">SUM(AM14*AN14)</f>
        <v>0</v>
      </c>
      <c r="AP14" s="3"/>
      <c r="AQ14" s="3"/>
      <c r="AR14" s="3">
        <f t="shared" ref="AR14:AR43" si="13">SUM(AP14*AQ14)</f>
        <v>0</v>
      </c>
      <c r="AS14" s="3"/>
      <c r="AT14" s="3"/>
      <c r="AU14" s="3">
        <f t="shared" ref="AU14:AU43" si="14">SUM(AS14*AT14)</f>
        <v>0</v>
      </c>
      <c r="AV14" s="3"/>
      <c r="AW14" s="3"/>
      <c r="AX14" s="3">
        <f t="shared" ref="AX14:AX43" si="15">SUM(AV14*AW14)</f>
        <v>0</v>
      </c>
      <c r="AY14" s="3"/>
      <c r="AZ14" s="3"/>
      <c r="BA14" s="3">
        <f t="shared" ref="BA14:BA43" si="16">SUM(AY14*AZ14)</f>
        <v>0</v>
      </c>
      <c r="BB14" s="3"/>
      <c r="BC14" s="3"/>
      <c r="BD14" s="3">
        <f t="shared" ref="BD14:BD43" si="17">SUM(BB14*BC14)</f>
        <v>0</v>
      </c>
      <c r="BE14" s="3"/>
      <c r="BF14" s="3"/>
      <c r="BG14" s="3">
        <f t="shared" ref="BG14:BG43" si="18">SUM(BE14*BF14)</f>
        <v>0</v>
      </c>
      <c r="BH14" s="3"/>
      <c r="BI14" s="3"/>
      <c r="BJ14" s="3">
        <f t="shared" ref="BJ14:BJ43" si="19">SUM(BH14*BI14)</f>
        <v>0</v>
      </c>
      <c r="BK14" s="3"/>
      <c r="BL14" s="3"/>
      <c r="BM14" s="3">
        <f t="shared" ref="BM14:BM43" si="20">SUM(BK14*BL14)</f>
        <v>0</v>
      </c>
    </row>
    <row r="15" spans="2:65" x14ac:dyDescent="0.25">
      <c r="B15" s="138">
        <v>3</v>
      </c>
      <c r="C15" s="3"/>
      <c r="D15" s="3"/>
      <c r="E15" s="3">
        <f t="shared" si="0"/>
        <v>0</v>
      </c>
      <c r="F15" s="3"/>
      <c r="G15" s="3"/>
      <c r="H15" s="3">
        <f t="shared" si="1"/>
        <v>0</v>
      </c>
      <c r="I15" s="3"/>
      <c r="J15" s="3"/>
      <c r="K15" s="3">
        <f t="shared" si="2"/>
        <v>0</v>
      </c>
      <c r="L15" s="3"/>
      <c r="M15" s="3"/>
      <c r="N15" s="3">
        <f t="shared" si="3"/>
        <v>0</v>
      </c>
      <c r="O15" s="3"/>
      <c r="P15" s="3"/>
      <c r="Q15" s="3">
        <f t="shared" si="4"/>
        <v>0</v>
      </c>
      <c r="R15" s="3"/>
      <c r="S15" s="3"/>
      <c r="T15" s="3">
        <f t="shared" si="5"/>
        <v>0</v>
      </c>
      <c r="U15" s="3"/>
      <c r="V15" s="3"/>
      <c r="W15" s="3">
        <f t="shared" si="6"/>
        <v>0</v>
      </c>
      <c r="X15" s="3"/>
      <c r="Y15" s="3"/>
      <c r="Z15" s="3">
        <f t="shared" si="7"/>
        <v>0</v>
      </c>
      <c r="AA15" s="3"/>
      <c r="AB15" s="3"/>
      <c r="AC15" s="3">
        <f t="shared" si="8"/>
        <v>0</v>
      </c>
      <c r="AD15" s="3"/>
      <c r="AE15" s="3"/>
      <c r="AF15" s="3">
        <f t="shared" si="9"/>
        <v>0</v>
      </c>
      <c r="AG15" s="3"/>
      <c r="AH15" s="3"/>
      <c r="AI15" s="3">
        <f t="shared" si="10"/>
        <v>0</v>
      </c>
      <c r="AJ15" s="3"/>
      <c r="AK15" s="3"/>
      <c r="AL15" s="3">
        <f t="shared" si="11"/>
        <v>0</v>
      </c>
      <c r="AM15" s="3"/>
      <c r="AN15" s="3"/>
      <c r="AO15" s="3">
        <f t="shared" si="12"/>
        <v>0</v>
      </c>
      <c r="AP15" s="3"/>
      <c r="AQ15" s="3"/>
      <c r="AR15" s="3">
        <f t="shared" si="13"/>
        <v>0</v>
      </c>
      <c r="AS15" s="3"/>
      <c r="AT15" s="3"/>
      <c r="AU15" s="3">
        <f t="shared" si="14"/>
        <v>0</v>
      </c>
      <c r="AV15" s="3"/>
      <c r="AW15" s="3"/>
      <c r="AX15" s="3">
        <f t="shared" si="15"/>
        <v>0</v>
      </c>
      <c r="AY15" s="3"/>
      <c r="AZ15" s="3"/>
      <c r="BA15" s="3">
        <f t="shared" si="16"/>
        <v>0</v>
      </c>
      <c r="BB15" s="3"/>
      <c r="BC15" s="3"/>
      <c r="BD15" s="3">
        <f t="shared" si="17"/>
        <v>0</v>
      </c>
      <c r="BE15" s="3"/>
      <c r="BF15" s="3"/>
      <c r="BG15" s="3">
        <f t="shared" si="18"/>
        <v>0</v>
      </c>
      <c r="BH15" s="3"/>
      <c r="BI15" s="3"/>
      <c r="BJ15" s="3">
        <f t="shared" si="19"/>
        <v>0</v>
      </c>
      <c r="BK15" s="3"/>
      <c r="BL15" s="3"/>
      <c r="BM15" s="3">
        <f t="shared" si="20"/>
        <v>0</v>
      </c>
    </row>
    <row r="16" spans="2:65" x14ac:dyDescent="0.25">
      <c r="B16" s="138">
        <v>4</v>
      </c>
      <c r="C16" s="3"/>
      <c r="D16" s="3"/>
      <c r="E16" s="3">
        <f t="shared" si="0"/>
        <v>0</v>
      </c>
      <c r="F16" s="3"/>
      <c r="G16" s="3"/>
      <c r="H16" s="3">
        <f t="shared" si="1"/>
        <v>0</v>
      </c>
      <c r="I16" s="3"/>
      <c r="J16" s="3"/>
      <c r="K16" s="3">
        <f t="shared" si="2"/>
        <v>0</v>
      </c>
      <c r="L16" s="3"/>
      <c r="M16" s="3"/>
      <c r="N16" s="3">
        <f t="shared" si="3"/>
        <v>0</v>
      </c>
      <c r="O16" s="3"/>
      <c r="P16" s="3"/>
      <c r="Q16" s="3">
        <f t="shared" si="4"/>
        <v>0</v>
      </c>
      <c r="R16" s="3"/>
      <c r="S16" s="3"/>
      <c r="T16" s="3">
        <f t="shared" si="5"/>
        <v>0</v>
      </c>
      <c r="U16" s="3"/>
      <c r="V16" s="3"/>
      <c r="W16" s="3">
        <f t="shared" si="6"/>
        <v>0</v>
      </c>
      <c r="X16" s="3"/>
      <c r="Y16" s="3"/>
      <c r="Z16" s="3">
        <f t="shared" si="7"/>
        <v>0</v>
      </c>
      <c r="AA16" s="3"/>
      <c r="AB16" s="3"/>
      <c r="AC16" s="3">
        <f t="shared" si="8"/>
        <v>0</v>
      </c>
      <c r="AD16" s="3"/>
      <c r="AE16" s="3"/>
      <c r="AF16" s="3">
        <f t="shared" si="9"/>
        <v>0</v>
      </c>
      <c r="AG16" s="3"/>
      <c r="AH16" s="3"/>
      <c r="AI16" s="3">
        <f t="shared" si="10"/>
        <v>0</v>
      </c>
      <c r="AJ16" s="3"/>
      <c r="AK16" s="3"/>
      <c r="AL16" s="3">
        <f t="shared" si="11"/>
        <v>0</v>
      </c>
      <c r="AM16" s="3"/>
      <c r="AN16" s="3"/>
      <c r="AO16" s="3">
        <f t="shared" si="12"/>
        <v>0</v>
      </c>
      <c r="AP16" s="3"/>
      <c r="AQ16" s="3"/>
      <c r="AR16" s="3">
        <f t="shared" si="13"/>
        <v>0</v>
      </c>
      <c r="AS16" s="3"/>
      <c r="AT16" s="3"/>
      <c r="AU16" s="3">
        <f t="shared" si="14"/>
        <v>0</v>
      </c>
      <c r="AV16" s="3"/>
      <c r="AW16" s="3"/>
      <c r="AX16" s="3">
        <f t="shared" si="15"/>
        <v>0</v>
      </c>
      <c r="AY16" s="3"/>
      <c r="AZ16" s="3"/>
      <c r="BA16" s="3">
        <f t="shared" si="16"/>
        <v>0</v>
      </c>
      <c r="BB16" s="3"/>
      <c r="BC16" s="3"/>
      <c r="BD16" s="3">
        <f t="shared" si="17"/>
        <v>0</v>
      </c>
      <c r="BE16" s="3"/>
      <c r="BF16" s="3"/>
      <c r="BG16" s="3">
        <f t="shared" si="18"/>
        <v>0</v>
      </c>
      <c r="BH16" s="3"/>
      <c r="BI16" s="3"/>
      <c r="BJ16" s="3">
        <f t="shared" si="19"/>
        <v>0</v>
      </c>
      <c r="BK16" s="3"/>
      <c r="BL16" s="3"/>
      <c r="BM16" s="3">
        <f t="shared" si="20"/>
        <v>0</v>
      </c>
    </row>
    <row r="17" spans="2:65" x14ac:dyDescent="0.25">
      <c r="B17" s="138">
        <v>5</v>
      </c>
      <c r="C17" s="3"/>
      <c r="D17" s="3"/>
      <c r="E17" s="3">
        <f t="shared" si="0"/>
        <v>0</v>
      </c>
      <c r="F17" s="3"/>
      <c r="G17" s="3"/>
      <c r="H17" s="3">
        <f t="shared" si="1"/>
        <v>0</v>
      </c>
      <c r="I17" s="3"/>
      <c r="J17" s="3"/>
      <c r="K17" s="3">
        <f t="shared" si="2"/>
        <v>0</v>
      </c>
      <c r="L17" s="3"/>
      <c r="M17" s="3"/>
      <c r="N17" s="3">
        <f t="shared" si="3"/>
        <v>0</v>
      </c>
      <c r="O17" s="3"/>
      <c r="P17" s="3"/>
      <c r="Q17" s="3">
        <f t="shared" si="4"/>
        <v>0</v>
      </c>
      <c r="R17" s="3"/>
      <c r="S17" s="3"/>
      <c r="T17" s="3">
        <f t="shared" si="5"/>
        <v>0</v>
      </c>
      <c r="U17" s="3"/>
      <c r="V17" s="3"/>
      <c r="W17" s="3">
        <f t="shared" si="6"/>
        <v>0</v>
      </c>
      <c r="X17" s="3"/>
      <c r="Y17" s="3"/>
      <c r="Z17" s="3">
        <f t="shared" si="7"/>
        <v>0</v>
      </c>
      <c r="AA17" s="3"/>
      <c r="AB17" s="3"/>
      <c r="AC17" s="3">
        <f t="shared" si="8"/>
        <v>0</v>
      </c>
      <c r="AD17" s="3"/>
      <c r="AE17" s="3"/>
      <c r="AF17" s="3">
        <f t="shared" si="9"/>
        <v>0</v>
      </c>
      <c r="AG17" s="3"/>
      <c r="AH17" s="3"/>
      <c r="AI17" s="3">
        <f t="shared" si="10"/>
        <v>0</v>
      </c>
      <c r="AJ17" s="3"/>
      <c r="AK17" s="3"/>
      <c r="AL17" s="3">
        <f t="shared" si="11"/>
        <v>0</v>
      </c>
      <c r="AM17" s="3"/>
      <c r="AN17" s="3"/>
      <c r="AO17" s="3">
        <f t="shared" si="12"/>
        <v>0</v>
      </c>
      <c r="AP17" s="3"/>
      <c r="AQ17" s="3"/>
      <c r="AR17" s="3">
        <f t="shared" si="13"/>
        <v>0</v>
      </c>
      <c r="AS17" s="3"/>
      <c r="AT17" s="3"/>
      <c r="AU17" s="3">
        <f t="shared" si="14"/>
        <v>0</v>
      </c>
      <c r="AV17" s="3"/>
      <c r="AW17" s="3"/>
      <c r="AX17" s="3">
        <f t="shared" si="15"/>
        <v>0</v>
      </c>
      <c r="AY17" s="3"/>
      <c r="AZ17" s="3"/>
      <c r="BA17" s="3">
        <f t="shared" si="16"/>
        <v>0</v>
      </c>
      <c r="BB17" s="3"/>
      <c r="BC17" s="3"/>
      <c r="BD17" s="3">
        <f t="shared" si="17"/>
        <v>0</v>
      </c>
      <c r="BE17" s="3"/>
      <c r="BF17" s="3"/>
      <c r="BG17" s="3">
        <f t="shared" si="18"/>
        <v>0</v>
      </c>
      <c r="BH17" s="3"/>
      <c r="BI17" s="3"/>
      <c r="BJ17" s="3">
        <f t="shared" si="19"/>
        <v>0</v>
      </c>
      <c r="BK17" s="3"/>
      <c r="BL17" s="3"/>
      <c r="BM17" s="3">
        <f t="shared" si="20"/>
        <v>0</v>
      </c>
    </row>
    <row r="18" spans="2:65" x14ac:dyDescent="0.25">
      <c r="B18" s="138">
        <v>6</v>
      </c>
      <c r="C18" s="3"/>
      <c r="D18" s="3"/>
      <c r="E18" s="3">
        <f t="shared" si="0"/>
        <v>0</v>
      </c>
      <c r="F18" s="3"/>
      <c r="G18" s="3"/>
      <c r="H18" s="3">
        <f t="shared" si="1"/>
        <v>0</v>
      </c>
      <c r="I18" s="3"/>
      <c r="J18" s="3"/>
      <c r="K18" s="3">
        <f t="shared" si="2"/>
        <v>0</v>
      </c>
      <c r="L18" s="3"/>
      <c r="M18" s="3"/>
      <c r="N18" s="3">
        <f t="shared" si="3"/>
        <v>0</v>
      </c>
      <c r="O18" s="3"/>
      <c r="P18" s="3"/>
      <c r="Q18" s="3">
        <f t="shared" si="4"/>
        <v>0</v>
      </c>
      <c r="R18" s="3"/>
      <c r="S18" s="3"/>
      <c r="T18" s="3">
        <f t="shared" si="5"/>
        <v>0</v>
      </c>
      <c r="U18" s="3"/>
      <c r="V18" s="3"/>
      <c r="W18" s="3">
        <f t="shared" si="6"/>
        <v>0</v>
      </c>
      <c r="X18" s="3"/>
      <c r="Y18" s="3"/>
      <c r="Z18" s="3">
        <f t="shared" si="7"/>
        <v>0</v>
      </c>
      <c r="AA18" s="3"/>
      <c r="AB18" s="3"/>
      <c r="AC18" s="3">
        <f t="shared" si="8"/>
        <v>0</v>
      </c>
      <c r="AD18" s="3"/>
      <c r="AE18" s="3"/>
      <c r="AF18" s="3">
        <f t="shared" si="9"/>
        <v>0</v>
      </c>
      <c r="AG18" s="3"/>
      <c r="AH18" s="3"/>
      <c r="AI18" s="3">
        <f t="shared" si="10"/>
        <v>0</v>
      </c>
      <c r="AJ18" s="3"/>
      <c r="AK18" s="3"/>
      <c r="AL18" s="3">
        <f t="shared" si="11"/>
        <v>0</v>
      </c>
      <c r="AM18" s="3"/>
      <c r="AN18" s="3"/>
      <c r="AO18" s="3">
        <f t="shared" si="12"/>
        <v>0</v>
      </c>
      <c r="AP18" s="3"/>
      <c r="AQ18" s="3"/>
      <c r="AR18" s="3">
        <f t="shared" si="13"/>
        <v>0</v>
      </c>
      <c r="AS18" s="3"/>
      <c r="AT18" s="3"/>
      <c r="AU18" s="3">
        <f t="shared" si="14"/>
        <v>0</v>
      </c>
      <c r="AV18" s="3"/>
      <c r="AW18" s="3"/>
      <c r="AX18" s="3">
        <f t="shared" si="15"/>
        <v>0</v>
      </c>
      <c r="AY18" s="3"/>
      <c r="AZ18" s="3"/>
      <c r="BA18" s="3">
        <f t="shared" si="16"/>
        <v>0</v>
      </c>
      <c r="BB18" s="3"/>
      <c r="BC18" s="3"/>
      <c r="BD18" s="3">
        <f t="shared" si="17"/>
        <v>0</v>
      </c>
      <c r="BE18" s="3"/>
      <c r="BF18" s="3"/>
      <c r="BG18" s="3">
        <f t="shared" si="18"/>
        <v>0</v>
      </c>
      <c r="BH18" s="3"/>
      <c r="BI18" s="3"/>
      <c r="BJ18" s="3">
        <f t="shared" si="19"/>
        <v>0</v>
      </c>
      <c r="BK18" s="3"/>
      <c r="BL18" s="3"/>
      <c r="BM18" s="3">
        <f t="shared" si="20"/>
        <v>0</v>
      </c>
    </row>
    <row r="19" spans="2:65" x14ac:dyDescent="0.25">
      <c r="B19" s="138">
        <v>7</v>
      </c>
      <c r="C19" s="3"/>
      <c r="D19" s="3"/>
      <c r="E19" s="3">
        <f t="shared" si="0"/>
        <v>0</v>
      </c>
      <c r="F19" s="3"/>
      <c r="G19" s="3"/>
      <c r="H19" s="3">
        <f t="shared" si="1"/>
        <v>0</v>
      </c>
      <c r="I19" s="3"/>
      <c r="J19" s="3"/>
      <c r="K19" s="3">
        <f t="shared" si="2"/>
        <v>0</v>
      </c>
      <c r="L19" s="3"/>
      <c r="M19" s="3"/>
      <c r="N19" s="3">
        <f t="shared" si="3"/>
        <v>0</v>
      </c>
      <c r="O19" s="3"/>
      <c r="P19" s="3"/>
      <c r="Q19" s="3">
        <f t="shared" si="4"/>
        <v>0</v>
      </c>
      <c r="R19" s="3"/>
      <c r="S19" s="3"/>
      <c r="T19" s="3">
        <f t="shared" si="5"/>
        <v>0</v>
      </c>
      <c r="U19" s="3"/>
      <c r="V19" s="3"/>
      <c r="W19" s="3">
        <f t="shared" si="6"/>
        <v>0</v>
      </c>
      <c r="X19" s="3"/>
      <c r="Y19" s="3"/>
      <c r="Z19" s="3">
        <f t="shared" si="7"/>
        <v>0</v>
      </c>
      <c r="AA19" s="3"/>
      <c r="AB19" s="3"/>
      <c r="AC19" s="3">
        <f t="shared" si="8"/>
        <v>0</v>
      </c>
      <c r="AD19" s="3"/>
      <c r="AE19" s="3"/>
      <c r="AF19" s="3">
        <f t="shared" si="9"/>
        <v>0</v>
      </c>
      <c r="AG19" s="3"/>
      <c r="AH19" s="3"/>
      <c r="AI19" s="3">
        <f t="shared" si="10"/>
        <v>0</v>
      </c>
      <c r="AJ19" s="3"/>
      <c r="AK19" s="3"/>
      <c r="AL19" s="3">
        <f t="shared" si="11"/>
        <v>0</v>
      </c>
      <c r="AM19" s="3"/>
      <c r="AN19" s="3"/>
      <c r="AO19" s="3">
        <f t="shared" si="12"/>
        <v>0</v>
      </c>
      <c r="AP19" s="3"/>
      <c r="AQ19" s="3"/>
      <c r="AR19" s="3">
        <f t="shared" si="13"/>
        <v>0</v>
      </c>
      <c r="AS19" s="3"/>
      <c r="AT19" s="3"/>
      <c r="AU19" s="3">
        <f t="shared" si="14"/>
        <v>0</v>
      </c>
      <c r="AV19" s="3"/>
      <c r="AW19" s="3"/>
      <c r="AX19" s="3">
        <f t="shared" si="15"/>
        <v>0</v>
      </c>
      <c r="AY19" s="3"/>
      <c r="AZ19" s="3"/>
      <c r="BA19" s="3">
        <f t="shared" si="16"/>
        <v>0</v>
      </c>
      <c r="BB19" s="3"/>
      <c r="BC19" s="3"/>
      <c r="BD19" s="3">
        <f t="shared" si="17"/>
        <v>0</v>
      </c>
      <c r="BE19" s="3"/>
      <c r="BF19" s="3"/>
      <c r="BG19" s="3">
        <f t="shared" si="18"/>
        <v>0</v>
      </c>
      <c r="BH19" s="3"/>
      <c r="BI19" s="3"/>
      <c r="BJ19" s="3">
        <f t="shared" si="19"/>
        <v>0</v>
      </c>
      <c r="BK19" s="3"/>
      <c r="BL19" s="3"/>
      <c r="BM19" s="3">
        <f t="shared" si="20"/>
        <v>0</v>
      </c>
    </row>
    <row r="20" spans="2:65" x14ac:dyDescent="0.25">
      <c r="B20" s="138">
        <v>8</v>
      </c>
      <c r="C20" s="3"/>
      <c r="D20" s="3"/>
      <c r="E20" s="3">
        <f t="shared" si="0"/>
        <v>0</v>
      </c>
      <c r="F20" s="3"/>
      <c r="G20" s="3"/>
      <c r="H20" s="3">
        <f t="shared" si="1"/>
        <v>0</v>
      </c>
      <c r="I20" s="3"/>
      <c r="J20" s="3"/>
      <c r="K20" s="3">
        <f t="shared" si="2"/>
        <v>0</v>
      </c>
      <c r="L20" s="3"/>
      <c r="M20" s="3"/>
      <c r="N20" s="3">
        <f t="shared" si="3"/>
        <v>0</v>
      </c>
      <c r="O20" s="3"/>
      <c r="P20" s="3"/>
      <c r="Q20" s="3">
        <f t="shared" si="4"/>
        <v>0</v>
      </c>
      <c r="R20" s="3"/>
      <c r="S20" s="3"/>
      <c r="T20" s="3">
        <f t="shared" si="5"/>
        <v>0</v>
      </c>
      <c r="U20" s="3"/>
      <c r="V20" s="3"/>
      <c r="W20" s="3">
        <f t="shared" si="6"/>
        <v>0</v>
      </c>
      <c r="X20" s="3"/>
      <c r="Y20" s="3"/>
      <c r="Z20" s="3">
        <f t="shared" si="7"/>
        <v>0</v>
      </c>
      <c r="AA20" s="3"/>
      <c r="AB20" s="3"/>
      <c r="AC20" s="3">
        <f t="shared" si="8"/>
        <v>0</v>
      </c>
      <c r="AD20" s="3"/>
      <c r="AE20" s="3"/>
      <c r="AF20" s="3">
        <f t="shared" si="9"/>
        <v>0</v>
      </c>
      <c r="AG20" s="3"/>
      <c r="AH20" s="3"/>
      <c r="AI20" s="3">
        <f t="shared" si="10"/>
        <v>0</v>
      </c>
      <c r="AJ20" s="3"/>
      <c r="AK20" s="3"/>
      <c r="AL20" s="3">
        <f t="shared" si="11"/>
        <v>0</v>
      </c>
      <c r="AM20" s="3"/>
      <c r="AN20" s="3"/>
      <c r="AO20" s="3">
        <f t="shared" si="12"/>
        <v>0</v>
      </c>
      <c r="AP20" s="3"/>
      <c r="AQ20" s="3"/>
      <c r="AR20" s="3">
        <f t="shared" si="13"/>
        <v>0</v>
      </c>
      <c r="AS20" s="3"/>
      <c r="AT20" s="3"/>
      <c r="AU20" s="3">
        <f t="shared" si="14"/>
        <v>0</v>
      </c>
      <c r="AV20" s="3"/>
      <c r="AW20" s="3"/>
      <c r="AX20" s="3">
        <f t="shared" si="15"/>
        <v>0</v>
      </c>
      <c r="AY20" s="3"/>
      <c r="AZ20" s="3"/>
      <c r="BA20" s="3">
        <f t="shared" si="16"/>
        <v>0</v>
      </c>
      <c r="BB20" s="3"/>
      <c r="BC20" s="3"/>
      <c r="BD20" s="3">
        <f t="shared" si="17"/>
        <v>0</v>
      </c>
      <c r="BE20" s="3"/>
      <c r="BF20" s="3"/>
      <c r="BG20" s="3">
        <f t="shared" si="18"/>
        <v>0</v>
      </c>
      <c r="BH20" s="3"/>
      <c r="BI20" s="3"/>
      <c r="BJ20" s="3">
        <f t="shared" si="19"/>
        <v>0</v>
      </c>
      <c r="BK20" s="3"/>
      <c r="BL20" s="3"/>
      <c r="BM20" s="3">
        <f t="shared" si="20"/>
        <v>0</v>
      </c>
    </row>
    <row r="21" spans="2:65" x14ac:dyDescent="0.25">
      <c r="B21" s="138">
        <v>9</v>
      </c>
      <c r="C21" s="3"/>
      <c r="D21" s="3"/>
      <c r="E21" s="3">
        <f t="shared" si="0"/>
        <v>0</v>
      </c>
      <c r="F21" s="3"/>
      <c r="G21" s="3"/>
      <c r="H21" s="3">
        <f t="shared" si="1"/>
        <v>0</v>
      </c>
      <c r="I21" s="3"/>
      <c r="J21" s="3"/>
      <c r="K21" s="3">
        <f t="shared" si="2"/>
        <v>0</v>
      </c>
      <c r="L21" s="3"/>
      <c r="M21" s="3"/>
      <c r="N21" s="3">
        <f t="shared" si="3"/>
        <v>0</v>
      </c>
      <c r="O21" s="3"/>
      <c r="P21" s="3"/>
      <c r="Q21" s="3">
        <f t="shared" si="4"/>
        <v>0</v>
      </c>
      <c r="R21" s="3"/>
      <c r="S21" s="3"/>
      <c r="T21" s="3">
        <f t="shared" si="5"/>
        <v>0</v>
      </c>
      <c r="U21" s="3"/>
      <c r="V21" s="3"/>
      <c r="W21" s="3">
        <f t="shared" si="6"/>
        <v>0</v>
      </c>
      <c r="X21" s="3"/>
      <c r="Y21" s="3"/>
      <c r="Z21" s="3">
        <f t="shared" si="7"/>
        <v>0</v>
      </c>
      <c r="AA21" s="3"/>
      <c r="AB21" s="3"/>
      <c r="AC21" s="3">
        <f t="shared" si="8"/>
        <v>0</v>
      </c>
      <c r="AD21" s="3"/>
      <c r="AE21" s="3"/>
      <c r="AF21" s="3">
        <f t="shared" si="9"/>
        <v>0</v>
      </c>
      <c r="AG21" s="3"/>
      <c r="AH21" s="3"/>
      <c r="AI21" s="3">
        <f t="shared" si="10"/>
        <v>0</v>
      </c>
      <c r="AJ21" s="3"/>
      <c r="AK21" s="3"/>
      <c r="AL21" s="3">
        <f t="shared" si="11"/>
        <v>0</v>
      </c>
      <c r="AM21" s="3"/>
      <c r="AN21" s="3"/>
      <c r="AO21" s="3">
        <f t="shared" si="12"/>
        <v>0</v>
      </c>
      <c r="AP21" s="3"/>
      <c r="AQ21" s="3"/>
      <c r="AR21" s="3">
        <f t="shared" si="13"/>
        <v>0</v>
      </c>
      <c r="AS21" s="3"/>
      <c r="AT21" s="3"/>
      <c r="AU21" s="3">
        <f t="shared" si="14"/>
        <v>0</v>
      </c>
      <c r="AV21" s="3"/>
      <c r="AW21" s="3"/>
      <c r="AX21" s="3">
        <f t="shared" si="15"/>
        <v>0</v>
      </c>
      <c r="AY21" s="3"/>
      <c r="AZ21" s="3"/>
      <c r="BA21" s="3">
        <f t="shared" si="16"/>
        <v>0</v>
      </c>
      <c r="BB21" s="3"/>
      <c r="BC21" s="3"/>
      <c r="BD21" s="3">
        <f t="shared" si="17"/>
        <v>0</v>
      </c>
      <c r="BE21" s="3"/>
      <c r="BF21" s="3"/>
      <c r="BG21" s="3">
        <f t="shared" si="18"/>
        <v>0</v>
      </c>
      <c r="BH21" s="3"/>
      <c r="BI21" s="3"/>
      <c r="BJ21" s="3">
        <f t="shared" si="19"/>
        <v>0</v>
      </c>
      <c r="BK21" s="3"/>
      <c r="BL21" s="3"/>
      <c r="BM21" s="3">
        <f t="shared" si="20"/>
        <v>0</v>
      </c>
    </row>
    <row r="22" spans="2:65" x14ac:dyDescent="0.25">
      <c r="B22" s="138">
        <v>10</v>
      </c>
      <c r="C22" s="3"/>
      <c r="D22" s="3"/>
      <c r="E22" s="3">
        <f t="shared" si="0"/>
        <v>0</v>
      </c>
      <c r="F22" s="3"/>
      <c r="G22" s="3"/>
      <c r="H22" s="3">
        <f t="shared" si="1"/>
        <v>0</v>
      </c>
      <c r="I22" s="3"/>
      <c r="J22" s="3"/>
      <c r="K22" s="3">
        <f t="shared" si="2"/>
        <v>0</v>
      </c>
      <c r="L22" s="3"/>
      <c r="M22" s="3"/>
      <c r="N22" s="3">
        <f t="shared" si="3"/>
        <v>0</v>
      </c>
      <c r="O22" s="3"/>
      <c r="P22" s="3"/>
      <c r="Q22" s="3">
        <f t="shared" si="4"/>
        <v>0</v>
      </c>
      <c r="R22" s="3"/>
      <c r="S22" s="3"/>
      <c r="T22" s="3">
        <f t="shared" si="5"/>
        <v>0</v>
      </c>
      <c r="U22" s="3"/>
      <c r="V22" s="3"/>
      <c r="W22" s="3">
        <f t="shared" si="6"/>
        <v>0</v>
      </c>
      <c r="X22" s="3"/>
      <c r="Y22" s="3"/>
      <c r="Z22" s="3">
        <f t="shared" si="7"/>
        <v>0</v>
      </c>
      <c r="AA22" s="3"/>
      <c r="AB22" s="3"/>
      <c r="AC22" s="3">
        <f t="shared" si="8"/>
        <v>0</v>
      </c>
      <c r="AD22" s="3"/>
      <c r="AE22" s="3"/>
      <c r="AF22" s="3">
        <f t="shared" si="9"/>
        <v>0</v>
      </c>
      <c r="AG22" s="3"/>
      <c r="AH22" s="3"/>
      <c r="AI22" s="3">
        <f t="shared" si="10"/>
        <v>0</v>
      </c>
      <c r="AJ22" s="3"/>
      <c r="AK22" s="3"/>
      <c r="AL22" s="3">
        <f t="shared" si="11"/>
        <v>0</v>
      </c>
      <c r="AM22" s="3"/>
      <c r="AN22" s="3"/>
      <c r="AO22" s="3">
        <f t="shared" si="12"/>
        <v>0</v>
      </c>
      <c r="AP22" s="3"/>
      <c r="AQ22" s="3"/>
      <c r="AR22" s="3">
        <f t="shared" si="13"/>
        <v>0</v>
      </c>
      <c r="AS22" s="3"/>
      <c r="AT22" s="3"/>
      <c r="AU22" s="3">
        <f t="shared" si="14"/>
        <v>0</v>
      </c>
      <c r="AV22" s="3"/>
      <c r="AW22" s="3"/>
      <c r="AX22" s="3">
        <f t="shared" si="15"/>
        <v>0</v>
      </c>
      <c r="AY22" s="3"/>
      <c r="AZ22" s="3"/>
      <c r="BA22" s="3">
        <f t="shared" si="16"/>
        <v>0</v>
      </c>
      <c r="BB22" s="3"/>
      <c r="BC22" s="3"/>
      <c r="BD22" s="3">
        <f t="shared" si="17"/>
        <v>0</v>
      </c>
      <c r="BE22" s="3"/>
      <c r="BF22" s="3"/>
      <c r="BG22" s="3">
        <f t="shared" si="18"/>
        <v>0</v>
      </c>
      <c r="BH22" s="3"/>
      <c r="BI22" s="3"/>
      <c r="BJ22" s="3">
        <f t="shared" si="19"/>
        <v>0</v>
      </c>
      <c r="BK22" s="3"/>
      <c r="BL22" s="3"/>
      <c r="BM22" s="3">
        <f t="shared" si="20"/>
        <v>0</v>
      </c>
    </row>
    <row r="23" spans="2:65" x14ac:dyDescent="0.25">
      <c r="B23" s="138">
        <v>11</v>
      </c>
      <c r="C23" s="3"/>
      <c r="D23" s="3"/>
      <c r="E23" s="3">
        <f t="shared" si="0"/>
        <v>0</v>
      </c>
      <c r="F23" s="3"/>
      <c r="G23" s="3"/>
      <c r="H23" s="3">
        <f t="shared" si="1"/>
        <v>0</v>
      </c>
      <c r="I23" s="3"/>
      <c r="J23" s="3"/>
      <c r="K23" s="3">
        <f t="shared" si="2"/>
        <v>0</v>
      </c>
      <c r="L23" s="3"/>
      <c r="M23" s="3"/>
      <c r="N23" s="3">
        <f t="shared" si="3"/>
        <v>0</v>
      </c>
      <c r="O23" s="3"/>
      <c r="P23" s="3"/>
      <c r="Q23" s="3">
        <f t="shared" si="4"/>
        <v>0</v>
      </c>
      <c r="R23" s="3"/>
      <c r="S23" s="3"/>
      <c r="T23" s="3">
        <f t="shared" si="5"/>
        <v>0</v>
      </c>
      <c r="U23" s="3"/>
      <c r="V23" s="3"/>
      <c r="W23" s="3">
        <f t="shared" si="6"/>
        <v>0</v>
      </c>
      <c r="X23" s="3"/>
      <c r="Y23" s="3"/>
      <c r="Z23" s="3">
        <f t="shared" si="7"/>
        <v>0</v>
      </c>
      <c r="AA23" s="3"/>
      <c r="AB23" s="3"/>
      <c r="AC23" s="3">
        <f t="shared" si="8"/>
        <v>0</v>
      </c>
      <c r="AD23" s="3"/>
      <c r="AE23" s="3"/>
      <c r="AF23" s="3">
        <f t="shared" si="9"/>
        <v>0</v>
      </c>
      <c r="AG23" s="3"/>
      <c r="AH23" s="3"/>
      <c r="AI23" s="3">
        <f t="shared" si="10"/>
        <v>0</v>
      </c>
      <c r="AJ23" s="3"/>
      <c r="AK23" s="3"/>
      <c r="AL23" s="3">
        <f t="shared" si="11"/>
        <v>0</v>
      </c>
      <c r="AM23" s="3"/>
      <c r="AN23" s="3"/>
      <c r="AO23" s="3">
        <f t="shared" si="12"/>
        <v>0</v>
      </c>
      <c r="AP23" s="3"/>
      <c r="AQ23" s="3"/>
      <c r="AR23" s="3">
        <f t="shared" si="13"/>
        <v>0</v>
      </c>
      <c r="AS23" s="3"/>
      <c r="AT23" s="3"/>
      <c r="AU23" s="3">
        <f t="shared" si="14"/>
        <v>0</v>
      </c>
      <c r="AV23" s="3"/>
      <c r="AW23" s="3"/>
      <c r="AX23" s="3">
        <f t="shared" si="15"/>
        <v>0</v>
      </c>
      <c r="AY23" s="3"/>
      <c r="AZ23" s="3"/>
      <c r="BA23" s="3">
        <f t="shared" si="16"/>
        <v>0</v>
      </c>
      <c r="BB23" s="3"/>
      <c r="BC23" s="3"/>
      <c r="BD23" s="3">
        <f t="shared" si="17"/>
        <v>0</v>
      </c>
      <c r="BE23" s="3"/>
      <c r="BF23" s="3"/>
      <c r="BG23" s="3">
        <f t="shared" si="18"/>
        <v>0</v>
      </c>
      <c r="BH23" s="3"/>
      <c r="BI23" s="3"/>
      <c r="BJ23" s="3">
        <f t="shared" si="19"/>
        <v>0</v>
      </c>
      <c r="BK23" s="3"/>
      <c r="BL23" s="3"/>
      <c r="BM23" s="3">
        <f t="shared" si="20"/>
        <v>0</v>
      </c>
    </row>
    <row r="24" spans="2:65" x14ac:dyDescent="0.25">
      <c r="B24" s="138">
        <v>12</v>
      </c>
      <c r="C24" s="3"/>
      <c r="D24" s="3"/>
      <c r="E24" s="3">
        <f t="shared" si="0"/>
        <v>0</v>
      </c>
      <c r="F24" s="3"/>
      <c r="G24" s="3"/>
      <c r="H24" s="3">
        <f t="shared" si="1"/>
        <v>0</v>
      </c>
      <c r="I24" s="3"/>
      <c r="J24" s="3"/>
      <c r="K24" s="3">
        <f t="shared" si="2"/>
        <v>0</v>
      </c>
      <c r="L24" s="3"/>
      <c r="M24" s="3"/>
      <c r="N24" s="3">
        <f t="shared" si="3"/>
        <v>0</v>
      </c>
      <c r="O24" s="3"/>
      <c r="P24" s="3"/>
      <c r="Q24" s="3">
        <f t="shared" si="4"/>
        <v>0</v>
      </c>
      <c r="R24" s="3"/>
      <c r="S24" s="3"/>
      <c r="T24" s="3">
        <f t="shared" si="5"/>
        <v>0</v>
      </c>
      <c r="U24" s="3"/>
      <c r="V24" s="3"/>
      <c r="W24" s="3">
        <f t="shared" si="6"/>
        <v>0</v>
      </c>
      <c r="X24" s="3"/>
      <c r="Y24" s="3"/>
      <c r="Z24" s="3">
        <f t="shared" si="7"/>
        <v>0</v>
      </c>
      <c r="AA24" s="3"/>
      <c r="AB24" s="3"/>
      <c r="AC24" s="3">
        <f t="shared" si="8"/>
        <v>0</v>
      </c>
      <c r="AD24" s="3"/>
      <c r="AE24" s="3"/>
      <c r="AF24" s="3">
        <f t="shared" si="9"/>
        <v>0</v>
      </c>
      <c r="AG24" s="3"/>
      <c r="AH24" s="3"/>
      <c r="AI24" s="3">
        <f t="shared" si="10"/>
        <v>0</v>
      </c>
      <c r="AJ24" s="3"/>
      <c r="AK24" s="3"/>
      <c r="AL24" s="3">
        <f t="shared" si="11"/>
        <v>0</v>
      </c>
      <c r="AM24" s="3"/>
      <c r="AN24" s="3"/>
      <c r="AO24" s="3">
        <f t="shared" si="12"/>
        <v>0</v>
      </c>
      <c r="AP24" s="3"/>
      <c r="AQ24" s="3"/>
      <c r="AR24" s="3">
        <f t="shared" si="13"/>
        <v>0</v>
      </c>
      <c r="AS24" s="3"/>
      <c r="AT24" s="3"/>
      <c r="AU24" s="3">
        <f t="shared" si="14"/>
        <v>0</v>
      </c>
      <c r="AV24" s="3"/>
      <c r="AW24" s="3"/>
      <c r="AX24" s="3">
        <f t="shared" si="15"/>
        <v>0</v>
      </c>
      <c r="AY24" s="3"/>
      <c r="AZ24" s="3"/>
      <c r="BA24" s="3">
        <f t="shared" si="16"/>
        <v>0</v>
      </c>
      <c r="BB24" s="3"/>
      <c r="BC24" s="3"/>
      <c r="BD24" s="3">
        <f t="shared" si="17"/>
        <v>0</v>
      </c>
      <c r="BE24" s="3"/>
      <c r="BF24" s="3"/>
      <c r="BG24" s="3">
        <f t="shared" si="18"/>
        <v>0</v>
      </c>
      <c r="BH24" s="3"/>
      <c r="BI24" s="3"/>
      <c r="BJ24" s="3">
        <f t="shared" si="19"/>
        <v>0</v>
      </c>
      <c r="BK24" s="3"/>
      <c r="BL24" s="3"/>
      <c r="BM24" s="3">
        <f t="shared" si="20"/>
        <v>0</v>
      </c>
    </row>
    <row r="25" spans="2:65" x14ac:dyDescent="0.25">
      <c r="B25" s="138">
        <v>13</v>
      </c>
      <c r="C25" s="3"/>
      <c r="D25" s="3"/>
      <c r="E25" s="3">
        <f t="shared" si="0"/>
        <v>0</v>
      </c>
      <c r="F25" s="3"/>
      <c r="G25" s="3"/>
      <c r="H25" s="3">
        <f t="shared" si="1"/>
        <v>0</v>
      </c>
      <c r="I25" s="3"/>
      <c r="J25" s="3"/>
      <c r="K25" s="3">
        <f t="shared" si="2"/>
        <v>0</v>
      </c>
      <c r="L25" s="3"/>
      <c r="M25" s="3"/>
      <c r="N25" s="3">
        <f t="shared" si="3"/>
        <v>0</v>
      </c>
      <c r="O25" s="3"/>
      <c r="P25" s="3"/>
      <c r="Q25" s="3">
        <f t="shared" si="4"/>
        <v>0</v>
      </c>
      <c r="R25" s="3"/>
      <c r="S25" s="3"/>
      <c r="T25" s="3">
        <f t="shared" si="5"/>
        <v>0</v>
      </c>
      <c r="U25" s="3"/>
      <c r="V25" s="3"/>
      <c r="W25" s="3">
        <f t="shared" si="6"/>
        <v>0</v>
      </c>
      <c r="X25" s="3"/>
      <c r="Y25" s="3"/>
      <c r="Z25" s="3">
        <f t="shared" si="7"/>
        <v>0</v>
      </c>
      <c r="AA25" s="3"/>
      <c r="AB25" s="3"/>
      <c r="AC25" s="3">
        <f t="shared" si="8"/>
        <v>0</v>
      </c>
      <c r="AD25" s="3"/>
      <c r="AE25" s="3"/>
      <c r="AF25" s="3">
        <f t="shared" si="9"/>
        <v>0</v>
      </c>
      <c r="AG25" s="3"/>
      <c r="AH25" s="3"/>
      <c r="AI25" s="3">
        <f t="shared" si="10"/>
        <v>0</v>
      </c>
      <c r="AJ25" s="3"/>
      <c r="AK25" s="3"/>
      <c r="AL25" s="3">
        <f t="shared" si="11"/>
        <v>0</v>
      </c>
      <c r="AM25" s="3"/>
      <c r="AN25" s="3"/>
      <c r="AO25" s="3">
        <f t="shared" si="12"/>
        <v>0</v>
      </c>
      <c r="AP25" s="3"/>
      <c r="AQ25" s="3"/>
      <c r="AR25" s="3">
        <f t="shared" si="13"/>
        <v>0</v>
      </c>
      <c r="AS25" s="3"/>
      <c r="AT25" s="3"/>
      <c r="AU25" s="3">
        <f t="shared" si="14"/>
        <v>0</v>
      </c>
      <c r="AV25" s="3"/>
      <c r="AW25" s="3"/>
      <c r="AX25" s="3">
        <f t="shared" si="15"/>
        <v>0</v>
      </c>
      <c r="AY25" s="3"/>
      <c r="AZ25" s="3"/>
      <c r="BA25" s="3">
        <f t="shared" si="16"/>
        <v>0</v>
      </c>
      <c r="BB25" s="3"/>
      <c r="BC25" s="3"/>
      <c r="BD25" s="3">
        <f t="shared" si="17"/>
        <v>0</v>
      </c>
      <c r="BE25" s="3"/>
      <c r="BF25" s="3"/>
      <c r="BG25" s="3">
        <f t="shared" si="18"/>
        <v>0</v>
      </c>
      <c r="BH25" s="3"/>
      <c r="BI25" s="3"/>
      <c r="BJ25" s="3">
        <f t="shared" si="19"/>
        <v>0</v>
      </c>
      <c r="BK25" s="3"/>
      <c r="BL25" s="3"/>
      <c r="BM25" s="3">
        <f t="shared" si="20"/>
        <v>0</v>
      </c>
    </row>
    <row r="26" spans="2:65" x14ac:dyDescent="0.25">
      <c r="B26" s="138">
        <v>14</v>
      </c>
      <c r="C26" s="3"/>
      <c r="D26" s="3"/>
      <c r="E26" s="3">
        <f t="shared" si="0"/>
        <v>0</v>
      </c>
      <c r="F26" s="3"/>
      <c r="G26" s="3"/>
      <c r="H26" s="3">
        <f t="shared" si="1"/>
        <v>0</v>
      </c>
      <c r="I26" s="3"/>
      <c r="J26" s="3"/>
      <c r="K26" s="3">
        <f t="shared" si="2"/>
        <v>0</v>
      </c>
      <c r="L26" s="3"/>
      <c r="M26" s="3"/>
      <c r="N26" s="3">
        <f t="shared" si="3"/>
        <v>0</v>
      </c>
      <c r="O26" s="3"/>
      <c r="P26" s="3"/>
      <c r="Q26" s="3">
        <f t="shared" si="4"/>
        <v>0</v>
      </c>
      <c r="R26" s="3"/>
      <c r="S26" s="3"/>
      <c r="T26" s="3">
        <f t="shared" si="5"/>
        <v>0</v>
      </c>
      <c r="U26" s="3"/>
      <c r="V26" s="3"/>
      <c r="W26" s="3">
        <f t="shared" si="6"/>
        <v>0</v>
      </c>
      <c r="X26" s="3"/>
      <c r="Y26" s="3"/>
      <c r="Z26" s="3">
        <f t="shared" si="7"/>
        <v>0</v>
      </c>
      <c r="AA26" s="3"/>
      <c r="AB26" s="3"/>
      <c r="AC26" s="3">
        <f t="shared" si="8"/>
        <v>0</v>
      </c>
      <c r="AD26" s="3"/>
      <c r="AE26" s="3"/>
      <c r="AF26" s="3">
        <f t="shared" si="9"/>
        <v>0</v>
      </c>
      <c r="AG26" s="3"/>
      <c r="AH26" s="3"/>
      <c r="AI26" s="3">
        <f t="shared" si="10"/>
        <v>0</v>
      </c>
      <c r="AJ26" s="3"/>
      <c r="AK26" s="3"/>
      <c r="AL26" s="3">
        <f t="shared" si="11"/>
        <v>0</v>
      </c>
      <c r="AM26" s="3"/>
      <c r="AN26" s="3"/>
      <c r="AO26" s="3">
        <f t="shared" si="12"/>
        <v>0</v>
      </c>
      <c r="AP26" s="3"/>
      <c r="AQ26" s="3"/>
      <c r="AR26" s="3">
        <f t="shared" si="13"/>
        <v>0</v>
      </c>
      <c r="AS26" s="3"/>
      <c r="AT26" s="3"/>
      <c r="AU26" s="3">
        <f t="shared" si="14"/>
        <v>0</v>
      </c>
      <c r="AV26" s="3"/>
      <c r="AW26" s="3"/>
      <c r="AX26" s="3">
        <f t="shared" si="15"/>
        <v>0</v>
      </c>
      <c r="AY26" s="3"/>
      <c r="AZ26" s="3"/>
      <c r="BA26" s="3">
        <f t="shared" si="16"/>
        <v>0</v>
      </c>
      <c r="BB26" s="3"/>
      <c r="BC26" s="3"/>
      <c r="BD26" s="3">
        <f t="shared" si="17"/>
        <v>0</v>
      </c>
      <c r="BE26" s="3"/>
      <c r="BF26" s="3"/>
      <c r="BG26" s="3">
        <f t="shared" si="18"/>
        <v>0</v>
      </c>
      <c r="BH26" s="3"/>
      <c r="BI26" s="3"/>
      <c r="BJ26" s="3">
        <f t="shared" si="19"/>
        <v>0</v>
      </c>
      <c r="BK26" s="3"/>
      <c r="BL26" s="3"/>
      <c r="BM26" s="3">
        <f t="shared" si="20"/>
        <v>0</v>
      </c>
    </row>
    <row r="27" spans="2:65" x14ac:dyDescent="0.25">
      <c r="B27" s="138">
        <v>15</v>
      </c>
      <c r="C27" s="3"/>
      <c r="D27" s="3"/>
      <c r="E27" s="3">
        <f t="shared" si="0"/>
        <v>0</v>
      </c>
      <c r="F27" s="3"/>
      <c r="G27" s="3"/>
      <c r="H27" s="3">
        <f t="shared" si="1"/>
        <v>0</v>
      </c>
      <c r="I27" s="3"/>
      <c r="J27" s="3"/>
      <c r="K27" s="3">
        <f t="shared" si="2"/>
        <v>0</v>
      </c>
      <c r="L27" s="3"/>
      <c r="M27" s="3"/>
      <c r="N27" s="3">
        <f t="shared" si="3"/>
        <v>0</v>
      </c>
      <c r="O27" s="3"/>
      <c r="P27" s="3"/>
      <c r="Q27" s="3">
        <f t="shared" si="4"/>
        <v>0</v>
      </c>
      <c r="R27" s="3"/>
      <c r="S27" s="3"/>
      <c r="T27" s="3">
        <f t="shared" si="5"/>
        <v>0</v>
      </c>
      <c r="U27" s="3"/>
      <c r="V27" s="3"/>
      <c r="W27" s="3">
        <f t="shared" si="6"/>
        <v>0</v>
      </c>
      <c r="X27" s="3"/>
      <c r="Y27" s="3"/>
      <c r="Z27" s="3">
        <f t="shared" si="7"/>
        <v>0</v>
      </c>
      <c r="AA27" s="3"/>
      <c r="AB27" s="3"/>
      <c r="AC27" s="3">
        <f t="shared" si="8"/>
        <v>0</v>
      </c>
      <c r="AD27" s="3"/>
      <c r="AE27" s="3"/>
      <c r="AF27" s="3">
        <f t="shared" si="9"/>
        <v>0</v>
      </c>
      <c r="AG27" s="3"/>
      <c r="AH27" s="3"/>
      <c r="AI27" s="3">
        <f t="shared" si="10"/>
        <v>0</v>
      </c>
      <c r="AJ27" s="3"/>
      <c r="AK27" s="3"/>
      <c r="AL27" s="3">
        <f t="shared" si="11"/>
        <v>0</v>
      </c>
      <c r="AM27" s="3"/>
      <c r="AN27" s="3"/>
      <c r="AO27" s="3">
        <f t="shared" si="12"/>
        <v>0</v>
      </c>
      <c r="AP27" s="3"/>
      <c r="AQ27" s="3"/>
      <c r="AR27" s="3">
        <f t="shared" si="13"/>
        <v>0</v>
      </c>
      <c r="AS27" s="3"/>
      <c r="AT27" s="3"/>
      <c r="AU27" s="3">
        <f t="shared" si="14"/>
        <v>0</v>
      </c>
      <c r="AV27" s="3"/>
      <c r="AW27" s="3"/>
      <c r="AX27" s="3">
        <f t="shared" si="15"/>
        <v>0</v>
      </c>
      <c r="AY27" s="3"/>
      <c r="AZ27" s="3"/>
      <c r="BA27" s="3">
        <f t="shared" si="16"/>
        <v>0</v>
      </c>
      <c r="BB27" s="3"/>
      <c r="BC27" s="3"/>
      <c r="BD27" s="3">
        <f t="shared" si="17"/>
        <v>0</v>
      </c>
      <c r="BE27" s="3"/>
      <c r="BF27" s="3"/>
      <c r="BG27" s="3">
        <f t="shared" si="18"/>
        <v>0</v>
      </c>
      <c r="BH27" s="3"/>
      <c r="BI27" s="3"/>
      <c r="BJ27" s="3">
        <f t="shared" si="19"/>
        <v>0</v>
      </c>
      <c r="BK27" s="3"/>
      <c r="BL27" s="3"/>
      <c r="BM27" s="3">
        <f t="shared" si="20"/>
        <v>0</v>
      </c>
    </row>
    <row r="28" spans="2:65" x14ac:dyDescent="0.25">
      <c r="B28" s="138">
        <v>16</v>
      </c>
      <c r="C28" s="3"/>
      <c r="D28" s="3"/>
      <c r="E28" s="3">
        <f t="shared" si="0"/>
        <v>0</v>
      </c>
      <c r="F28" s="3"/>
      <c r="G28" s="3"/>
      <c r="H28" s="3">
        <f t="shared" si="1"/>
        <v>0</v>
      </c>
      <c r="I28" s="3"/>
      <c r="J28" s="3"/>
      <c r="K28" s="3">
        <f t="shared" si="2"/>
        <v>0</v>
      </c>
      <c r="L28" s="3"/>
      <c r="M28" s="3"/>
      <c r="N28" s="3">
        <f t="shared" si="3"/>
        <v>0</v>
      </c>
      <c r="O28" s="3"/>
      <c r="P28" s="3"/>
      <c r="Q28" s="3">
        <f t="shared" si="4"/>
        <v>0</v>
      </c>
      <c r="R28" s="3"/>
      <c r="S28" s="3"/>
      <c r="T28" s="3">
        <f t="shared" si="5"/>
        <v>0</v>
      </c>
      <c r="U28" s="3"/>
      <c r="V28" s="3"/>
      <c r="W28" s="3">
        <f t="shared" si="6"/>
        <v>0</v>
      </c>
      <c r="X28" s="3"/>
      <c r="Y28" s="3"/>
      <c r="Z28" s="3">
        <f t="shared" si="7"/>
        <v>0</v>
      </c>
      <c r="AA28" s="3"/>
      <c r="AB28" s="3"/>
      <c r="AC28" s="3">
        <f t="shared" si="8"/>
        <v>0</v>
      </c>
      <c r="AD28" s="3"/>
      <c r="AE28" s="3"/>
      <c r="AF28" s="3">
        <f t="shared" si="9"/>
        <v>0</v>
      </c>
      <c r="AG28" s="3"/>
      <c r="AH28" s="3"/>
      <c r="AI28" s="3">
        <f t="shared" si="10"/>
        <v>0</v>
      </c>
      <c r="AJ28" s="3"/>
      <c r="AK28" s="3"/>
      <c r="AL28" s="3">
        <f t="shared" si="11"/>
        <v>0</v>
      </c>
      <c r="AM28" s="3"/>
      <c r="AN28" s="3"/>
      <c r="AO28" s="3">
        <f t="shared" si="12"/>
        <v>0</v>
      </c>
      <c r="AP28" s="3"/>
      <c r="AQ28" s="3"/>
      <c r="AR28" s="3">
        <f t="shared" si="13"/>
        <v>0</v>
      </c>
      <c r="AS28" s="3"/>
      <c r="AT28" s="3"/>
      <c r="AU28" s="3">
        <f t="shared" si="14"/>
        <v>0</v>
      </c>
      <c r="AV28" s="3"/>
      <c r="AW28" s="3"/>
      <c r="AX28" s="3">
        <f t="shared" si="15"/>
        <v>0</v>
      </c>
      <c r="AY28" s="3"/>
      <c r="AZ28" s="3"/>
      <c r="BA28" s="3">
        <f t="shared" si="16"/>
        <v>0</v>
      </c>
      <c r="BB28" s="3"/>
      <c r="BC28" s="3"/>
      <c r="BD28" s="3">
        <f t="shared" si="17"/>
        <v>0</v>
      </c>
      <c r="BE28" s="3"/>
      <c r="BF28" s="3"/>
      <c r="BG28" s="3">
        <f t="shared" si="18"/>
        <v>0</v>
      </c>
      <c r="BH28" s="3"/>
      <c r="BI28" s="3"/>
      <c r="BJ28" s="3">
        <f t="shared" si="19"/>
        <v>0</v>
      </c>
      <c r="BK28" s="3"/>
      <c r="BL28" s="3"/>
      <c r="BM28" s="3">
        <f t="shared" si="20"/>
        <v>0</v>
      </c>
    </row>
    <row r="29" spans="2:65" x14ac:dyDescent="0.25">
      <c r="B29" s="138">
        <v>17</v>
      </c>
      <c r="C29" s="3"/>
      <c r="D29" s="3"/>
      <c r="E29" s="3">
        <f t="shared" si="0"/>
        <v>0</v>
      </c>
      <c r="F29" s="3"/>
      <c r="G29" s="3"/>
      <c r="H29" s="3">
        <f t="shared" si="1"/>
        <v>0</v>
      </c>
      <c r="I29" s="3"/>
      <c r="J29" s="3"/>
      <c r="K29" s="3">
        <f t="shared" si="2"/>
        <v>0</v>
      </c>
      <c r="L29" s="3"/>
      <c r="M29" s="3"/>
      <c r="N29" s="3">
        <f t="shared" si="3"/>
        <v>0</v>
      </c>
      <c r="O29" s="3"/>
      <c r="P29" s="3"/>
      <c r="Q29" s="3">
        <f t="shared" si="4"/>
        <v>0</v>
      </c>
      <c r="R29" s="3"/>
      <c r="S29" s="3"/>
      <c r="T29" s="3">
        <f t="shared" si="5"/>
        <v>0</v>
      </c>
      <c r="U29" s="3"/>
      <c r="V29" s="3"/>
      <c r="W29" s="3">
        <f t="shared" si="6"/>
        <v>0</v>
      </c>
      <c r="X29" s="3"/>
      <c r="Y29" s="3"/>
      <c r="Z29" s="3">
        <f t="shared" si="7"/>
        <v>0</v>
      </c>
      <c r="AA29" s="3"/>
      <c r="AB29" s="3"/>
      <c r="AC29" s="3">
        <f t="shared" si="8"/>
        <v>0</v>
      </c>
      <c r="AD29" s="3"/>
      <c r="AE29" s="3"/>
      <c r="AF29" s="3">
        <f t="shared" si="9"/>
        <v>0</v>
      </c>
      <c r="AG29" s="3"/>
      <c r="AH29" s="3"/>
      <c r="AI29" s="3">
        <f t="shared" si="10"/>
        <v>0</v>
      </c>
      <c r="AJ29" s="3"/>
      <c r="AK29" s="3"/>
      <c r="AL29" s="3">
        <f t="shared" si="11"/>
        <v>0</v>
      </c>
      <c r="AM29" s="3"/>
      <c r="AN29" s="3"/>
      <c r="AO29" s="3">
        <f t="shared" si="12"/>
        <v>0</v>
      </c>
      <c r="AP29" s="3"/>
      <c r="AQ29" s="3"/>
      <c r="AR29" s="3">
        <f t="shared" si="13"/>
        <v>0</v>
      </c>
      <c r="AS29" s="3"/>
      <c r="AT29" s="3"/>
      <c r="AU29" s="3">
        <f t="shared" si="14"/>
        <v>0</v>
      </c>
      <c r="AV29" s="3"/>
      <c r="AW29" s="3"/>
      <c r="AX29" s="3">
        <f t="shared" si="15"/>
        <v>0</v>
      </c>
      <c r="AY29" s="3"/>
      <c r="AZ29" s="3"/>
      <c r="BA29" s="3">
        <f t="shared" si="16"/>
        <v>0</v>
      </c>
      <c r="BB29" s="3"/>
      <c r="BC29" s="3"/>
      <c r="BD29" s="3">
        <f t="shared" si="17"/>
        <v>0</v>
      </c>
      <c r="BE29" s="3"/>
      <c r="BF29" s="3"/>
      <c r="BG29" s="3">
        <f t="shared" si="18"/>
        <v>0</v>
      </c>
      <c r="BH29" s="3"/>
      <c r="BI29" s="3"/>
      <c r="BJ29" s="3">
        <f t="shared" si="19"/>
        <v>0</v>
      </c>
      <c r="BK29" s="3"/>
      <c r="BL29" s="3"/>
      <c r="BM29" s="3">
        <f t="shared" si="20"/>
        <v>0</v>
      </c>
    </row>
    <row r="30" spans="2:65" x14ac:dyDescent="0.25">
      <c r="B30" s="138">
        <v>18</v>
      </c>
      <c r="C30" s="3"/>
      <c r="D30" s="3"/>
      <c r="E30" s="3">
        <f t="shared" si="0"/>
        <v>0</v>
      </c>
      <c r="F30" s="3"/>
      <c r="G30" s="3"/>
      <c r="H30" s="3">
        <f t="shared" si="1"/>
        <v>0</v>
      </c>
      <c r="I30" s="3"/>
      <c r="J30" s="3"/>
      <c r="K30" s="3">
        <f t="shared" si="2"/>
        <v>0</v>
      </c>
      <c r="L30" s="3"/>
      <c r="M30" s="3"/>
      <c r="N30" s="3">
        <f t="shared" si="3"/>
        <v>0</v>
      </c>
      <c r="O30" s="3"/>
      <c r="P30" s="3"/>
      <c r="Q30" s="3">
        <f t="shared" si="4"/>
        <v>0</v>
      </c>
      <c r="R30" s="3"/>
      <c r="S30" s="3"/>
      <c r="T30" s="3">
        <f t="shared" si="5"/>
        <v>0</v>
      </c>
      <c r="U30" s="3"/>
      <c r="V30" s="3"/>
      <c r="W30" s="3">
        <f t="shared" si="6"/>
        <v>0</v>
      </c>
      <c r="X30" s="3"/>
      <c r="Y30" s="3"/>
      <c r="Z30" s="3">
        <f t="shared" si="7"/>
        <v>0</v>
      </c>
      <c r="AA30" s="3"/>
      <c r="AB30" s="3"/>
      <c r="AC30" s="3">
        <f t="shared" si="8"/>
        <v>0</v>
      </c>
      <c r="AD30" s="3"/>
      <c r="AE30" s="3"/>
      <c r="AF30" s="3">
        <f t="shared" si="9"/>
        <v>0</v>
      </c>
      <c r="AG30" s="3"/>
      <c r="AH30" s="3"/>
      <c r="AI30" s="3">
        <f t="shared" si="10"/>
        <v>0</v>
      </c>
      <c r="AJ30" s="3"/>
      <c r="AK30" s="3"/>
      <c r="AL30" s="3">
        <f t="shared" si="11"/>
        <v>0</v>
      </c>
      <c r="AM30" s="3"/>
      <c r="AN30" s="3"/>
      <c r="AO30" s="3">
        <f t="shared" si="12"/>
        <v>0</v>
      </c>
      <c r="AP30" s="3"/>
      <c r="AQ30" s="3"/>
      <c r="AR30" s="3">
        <f t="shared" si="13"/>
        <v>0</v>
      </c>
      <c r="AS30" s="3"/>
      <c r="AT30" s="3"/>
      <c r="AU30" s="3">
        <f t="shared" si="14"/>
        <v>0</v>
      </c>
      <c r="AV30" s="3"/>
      <c r="AW30" s="3"/>
      <c r="AX30" s="3">
        <f t="shared" si="15"/>
        <v>0</v>
      </c>
      <c r="AY30" s="3"/>
      <c r="AZ30" s="3"/>
      <c r="BA30" s="3">
        <f t="shared" si="16"/>
        <v>0</v>
      </c>
      <c r="BB30" s="3"/>
      <c r="BC30" s="3"/>
      <c r="BD30" s="3">
        <f t="shared" si="17"/>
        <v>0</v>
      </c>
      <c r="BE30" s="3"/>
      <c r="BF30" s="3"/>
      <c r="BG30" s="3">
        <f t="shared" si="18"/>
        <v>0</v>
      </c>
      <c r="BH30" s="3"/>
      <c r="BI30" s="3"/>
      <c r="BJ30" s="3">
        <f t="shared" si="19"/>
        <v>0</v>
      </c>
      <c r="BK30" s="3"/>
      <c r="BL30" s="3"/>
      <c r="BM30" s="3">
        <f t="shared" si="20"/>
        <v>0</v>
      </c>
    </row>
    <row r="31" spans="2:65" x14ac:dyDescent="0.25">
      <c r="B31" s="138">
        <v>19</v>
      </c>
      <c r="C31" s="3"/>
      <c r="D31" s="3"/>
      <c r="E31" s="3">
        <f t="shared" si="0"/>
        <v>0</v>
      </c>
      <c r="F31" s="3"/>
      <c r="G31" s="3"/>
      <c r="H31" s="3">
        <f t="shared" si="1"/>
        <v>0</v>
      </c>
      <c r="I31" s="3"/>
      <c r="J31" s="3"/>
      <c r="K31" s="3">
        <f t="shared" si="2"/>
        <v>0</v>
      </c>
      <c r="L31" s="3"/>
      <c r="M31" s="3"/>
      <c r="N31" s="3">
        <f t="shared" si="3"/>
        <v>0</v>
      </c>
      <c r="O31" s="3"/>
      <c r="P31" s="3"/>
      <c r="Q31" s="3">
        <f t="shared" si="4"/>
        <v>0</v>
      </c>
      <c r="R31" s="3"/>
      <c r="S31" s="3"/>
      <c r="T31" s="3">
        <f t="shared" si="5"/>
        <v>0</v>
      </c>
      <c r="U31" s="3"/>
      <c r="V31" s="3"/>
      <c r="W31" s="3">
        <f t="shared" si="6"/>
        <v>0</v>
      </c>
      <c r="X31" s="3"/>
      <c r="Y31" s="3"/>
      <c r="Z31" s="3">
        <f t="shared" si="7"/>
        <v>0</v>
      </c>
      <c r="AA31" s="3"/>
      <c r="AB31" s="3"/>
      <c r="AC31" s="3">
        <f t="shared" si="8"/>
        <v>0</v>
      </c>
      <c r="AD31" s="3"/>
      <c r="AE31" s="3"/>
      <c r="AF31" s="3">
        <f t="shared" si="9"/>
        <v>0</v>
      </c>
      <c r="AG31" s="3"/>
      <c r="AH31" s="3"/>
      <c r="AI31" s="3">
        <f t="shared" si="10"/>
        <v>0</v>
      </c>
      <c r="AJ31" s="3"/>
      <c r="AK31" s="3"/>
      <c r="AL31" s="3">
        <f t="shared" si="11"/>
        <v>0</v>
      </c>
      <c r="AM31" s="3"/>
      <c r="AN31" s="3"/>
      <c r="AO31" s="3">
        <f t="shared" si="12"/>
        <v>0</v>
      </c>
      <c r="AP31" s="3"/>
      <c r="AQ31" s="3"/>
      <c r="AR31" s="3">
        <f t="shared" si="13"/>
        <v>0</v>
      </c>
      <c r="AS31" s="3"/>
      <c r="AT31" s="3"/>
      <c r="AU31" s="3">
        <f t="shared" si="14"/>
        <v>0</v>
      </c>
      <c r="AV31" s="3"/>
      <c r="AW31" s="3"/>
      <c r="AX31" s="3">
        <f t="shared" si="15"/>
        <v>0</v>
      </c>
      <c r="AY31" s="3"/>
      <c r="AZ31" s="3"/>
      <c r="BA31" s="3">
        <f t="shared" si="16"/>
        <v>0</v>
      </c>
      <c r="BB31" s="3"/>
      <c r="BC31" s="3"/>
      <c r="BD31" s="3">
        <f t="shared" si="17"/>
        <v>0</v>
      </c>
      <c r="BE31" s="3"/>
      <c r="BF31" s="3"/>
      <c r="BG31" s="3">
        <f t="shared" si="18"/>
        <v>0</v>
      </c>
      <c r="BH31" s="3"/>
      <c r="BI31" s="3"/>
      <c r="BJ31" s="3">
        <f t="shared" si="19"/>
        <v>0</v>
      </c>
      <c r="BK31" s="3"/>
      <c r="BL31" s="3"/>
      <c r="BM31" s="3">
        <f t="shared" si="20"/>
        <v>0</v>
      </c>
    </row>
    <row r="32" spans="2:65" x14ac:dyDescent="0.25">
      <c r="B32" s="138">
        <v>20</v>
      </c>
      <c r="C32" s="3"/>
      <c r="D32" s="3"/>
      <c r="E32" s="3">
        <f t="shared" si="0"/>
        <v>0</v>
      </c>
      <c r="F32" s="3"/>
      <c r="G32" s="3"/>
      <c r="H32" s="3">
        <f t="shared" si="1"/>
        <v>0</v>
      </c>
      <c r="I32" s="3"/>
      <c r="J32" s="3"/>
      <c r="K32" s="3">
        <f t="shared" si="2"/>
        <v>0</v>
      </c>
      <c r="L32" s="3"/>
      <c r="M32" s="3"/>
      <c r="N32" s="3">
        <f t="shared" si="3"/>
        <v>0</v>
      </c>
      <c r="O32" s="3"/>
      <c r="P32" s="3"/>
      <c r="Q32" s="3">
        <f t="shared" si="4"/>
        <v>0</v>
      </c>
      <c r="R32" s="3"/>
      <c r="S32" s="3"/>
      <c r="T32" s="3">
        <f t="shared" si="5"/>
        <v>0</v>
      </c>
      <c r="U32" s="3"/>
      <c r="V32" s="3"/>
      <c r="W32" s="3">
        <f t="shared" si="6"/>
        <v>0</v>
      </c>
      <c r="X32" s="3"/>
      <c r="Y32" s="3"/>
      <c r="Z32" s="3">
        <f t="shared" si="7"/>
        <v>0</v>
      </c>
      <c r="AA32" s="3"/>
      <c r="AB32" s="3"/>
      <c r="AC32" s="3">
        <f t="shared" si="8"/>
        <v>0</v>
      </c>
      <c r="AD32" s="3"/>
      <c r="AE32" s="3"/>
      <c r="AF32" s="3">
        <f t="shared" si="9"/>
        <v>0</v>
      </c>
      <c r="AG32" s="3"/>
      <c r="AH32" s="3"/>
      <c r="AI32" s="3">
        <f t="shared" si="10"/>
        <v>0</v>
      </c>
      <c r="AJ32" s="3"/>
      <c r="AK32" s="3"/>
      <c r="AL32" s="3">
        <f t="shared" si="11"/>
        <v>0</v>
      </c>
      <c r="AM32" s="3"/>
      <c r="AN32" s="3"/>
      <c r="AO32" s="3">
        <f t="shared" si="12"/>
        <v>0</v>
      </c>
      <c r="AP32" s="3"/>
      <c r="AQ32" s="3"/>
      <c r="AR32" s="3">
        <f t="shared" si="13"/>
        <v>0</v>
      </c>
      <c r="AS32" s="3"/>
      <c r="AT32" s="3"/>
      <c r="AU32" s="3">
        <f t="shared" si="14"/>
        <v>0</v>
      </c>
      <c r="AV32" s="3"/>
      <c r="AW32" s="3"/>
      <c r="AX32" s="3">
        <f t="shared" si="15"/>
        <v>0</v>
      </c>
      <c r="AY32" s="3"/>
      <c r="AZ32" s="3"/>
      <c r="BA32" s="3">
        <f t="shared" si="16"/>
        <v>0</v>
      </c>
      <c r="BB32" s="3"/>
      <c r="BC32" s="3"/>
      <c r="BD32" s="3">
        <f t="shared" si="17"/>
        <v>0</v>
      </c>
      <c r="BE32" s="3"/>
      <c r="BF32" s="3"/>
      <c r="BG32" s="3">
        <f t="shared" si="18"/>
        <v>0</v>
      </c>
      <c r="BH32" s="3"/>
      <c r="BI32" s="3"/>
      <c r="BJ32" s="3">
        <f t="shared" si="19"/>
        <v>0</v>
      </c>
      <c r="BK32" s="3"/>
      <c r="BL32" s="3"/>
      <c r="BM32" s="3">
        <f t="shared" si="20"/>
        <v>0</v>
      </c>
    </row>
    <row r="33" spans="2:65" x14ac:dyDescent="0.25">
      <c r="B33" s="138">
        <v>21</v>
      </c>
      <c r="C33" s="3"/>
      <c r="D33" s="3"/>
      <c r="E33" s="3">
        <f t="shared" si="0"/>
        <v>0</v>
      </c>
      <c r="F33" s="3"/>
      <c r="G33" s="3"/>
      <c r="H33" s="3">
        <f t="shared" si="1"/>
        <v>0</v>
      </c>
      <c r="I33" s="3"/>
      <c r="J33" s="3"/>
      <c r="K33" s="3">
        <f t="shared" si="2"/>
        <v>0</v>
      </c>
      <c r="L33" s="3"/>
      <c r="M33" s="3"/>
      <c r="N33" s="3">
        <f t="shared" si="3"/>
        <v>0</v>
      </c>
      <c r="O33" s="3"/>
      <c r="P33" s="3"/>
      <c r="Q33" s="3">
        <f t="shared" si="4"/>
        <v>0</v>
      </c>
      <c r="R33" s="3"/>
      <c r="S33" s="3"/>
      <c r="T33" s="3">
        <f t="shared" si="5"/>
        <v>0</v>
      </c>
      <c r="U33" s="3"/>
      <c r="V33" s="3"/>
      <c r="W33" s="3">
        <f t="shared" si="6"/>
        <v>0</v>
      </c>
      <c r="X33" s="3"/>
      <c r="Y33" s="3"/>
      <c r="Z33" s="3">
        <f t="shared" si="7"/>
        <v>0</v>
      </c>
      <c r="AA33" s="3"/>
      <c r="AB33" s="3"/>
      <c r="AC33" s="3">
        <f t="shared" si="8"/>
        <v>0</v>
      </c>
      <c r="AD33" s="3"/>
      <c r="AE33" s="3"/>
      <c r="AF33" s="3">
        <f t="shared" si="9"/>
        <v>0</v>
      </c>
      <c r="AG33" s="3"/>
      <c r="AH33" s="3"/>
      <c r="AI33" s="3">
        <f t="shared" si="10"/>
        <v>0</v>
      </c>
      <c r="AJ33" s="3"/>
      <c r="AK33" s="3"/>
      <c r="AL33" s="3">
        <f t="shared" si="11"/>
        <v>0</v>
      </c>
      <c r="AM33" s="3"/>
      <c r="AN33" s="3"/>
      <c r="AO33" s="3">
        <f t="shared" si="12"/>
        <v>0</v>
      </c>
      <c r="AP33" s="3"/>
      <c r="AQ33" s="3"/>
      <c r="AR33" s="3">
        <f t="shared" si="13"/>
        <v>0</v>
      </c>
      <c r="AS33" s="3"/>
      <c r="AT33" s="3"/>
      <c r="AU33" s="3">
        <f t="shared" si="14"/>
        <v>0</v>
      </c>
      <c r="AV33" s="3"/>
      <c r="AW33" s="3"/>
      <c r="AX33" s="3">
        <f t="shared" si="15"/>
        <v>0</v>
      </c>
      <c r="AY33" s="3"/>
      <c r="AZ33" s="3"/>
      <c r="BA33" s="3">
        <f t="shared" si="16"/>
        <v>0</v>
      </c>
      <c r="BB33" s="3"/>
      <c r="BC33" s="3"/>
      <c r="BD33" s="3">
        <f t="shared" si="17"/>
        <v>0</v>
      </c>
      <c r="BE33" s="3"/>
      <c r="BF33" s="3"/>
      <c r="BG33" s="3">
        <f t="shared" si="18"/>
        <v>0</v>
      </c>
      <c r="BH33" s="3"/>
      <c r="BI33" s="3"/>
      <c r="BJ33" s="3">
        <f t="shared" si="19"/>
        <v>0</v>
      </c>
      <c r="BK33" s="3"/>
      <c r="BL33" s="3"/>
      <c r="BM33" s="3">
        <f t="shared" si="20"/>
        <v>0</v>
      </c>
    </row>
    <row r="34" spans="2:65" x14ac:dyDescent="0.25">
      <c r="B34" s="138">
        <v>22</v>
      </c>
      <c r="C34" s="3"/>
      <c r="D34" s="3"/>
      <c r="E34" s="3">
        <f t="shared" si="0"/>
        <v>0</v>
      </c>
      <c r="F34" s="3"/>
      <c r="G34" s="3"/>
      <c r="H34" s="3">
        <f t="shared" si="1"/>
        <v>0</v>
      </c>
      <c r="I34" s="3"/>
      <c r="J34" s="3"/>
      <c r="K34" s="3">
        <f t="shared" si="2"/>
        <v>0</v>
      </c>
      <c r="L34" s="3"/>
      <c r="M34" s="3"/>
      <c r="N34" s="3">
        <f t="shared" si="3"/>
        <v>0</v>
      </c>
      <c r="O34" s="3"/>
      <c r="P34" s="3"/>
      <c r="Q34" s="3">
        <f t="shared" si="4"/>
        <v>0</v>
      </c>
      <c r="R34" s="3"/>
      <c r="S34" s="3"/>
      <c r="T34" s="3">
        <f t="shared" si="5"/>
        <v>0</v>
      </c>
      <c r="U34" s="3"/>
      <c r="V34" s="3"/>
      <c r="W34" s="3">
        <f t="shared" si="6"/>
        <v>0</v>
      </c>
      <c r="X34" s="3"/>
      <c r="Y34" s="3"/>
      <c r="Z34" s="3">
        <f t="shared" si="7"/>
        <v>0</v>
      </c>
      <c r="AA34" s="3"/>
      <c r="AB34" s="3"/>
      <c r="AC34" s="3">
        <f t="shared" si="8"/>
        <v>0</v>
      </c>
      <c r="AD34" s="3"/>
      <c r="AE34" s="3"/>
      <c r="AF34" s="3">
        <f t="shared" si="9"/>
        <v>0</v>
      </c>
      <c r="AG34" s="3"/>
      <c r="AH34" s="3"/>
      <c r="AI34" s="3">
        <f t="shared" si="10"/>
        <v>0</v>
      </c>
      <c r="AJ34" s="3"/>
      <c r="AK34" s="3"/>
      <c r="AL34" s="3">
        <f t="shared" si="11"/>
        <v>0</v>
      </c>
      <c r="AM34" s="3"/>
      <c r="AN34" s="3"/>
      <c r="AO34" s="3">
        <f t="shared" si="12"/>
        <v>0</v>
      </c>
      <c r="AP34" s="3"/>
      <c r="AQ34" s="3"/>
      <c r="AR34" s="3">
        <f t="shared" si="13"/>
        <v>0</v>
      </c>
      <c r="AS34" s="3"/>
      <c r="AT34" s="3"/>
      <c r="AU34" s="3">
        <f t="shared" si="14"/>
        <v>0</v>
      </c>
      <c r="AV34" s="3"/>
      <c r="AW34" s="3"/>
      <c r="AX34" s="3">
        <f t="shared" si="15"/>
        <v>0</v>
      </c>
      <c r="AY34" s="3"/>
      <c r="AZ34" s="3"/>
      <c r="BA34" s="3">
        <f t="shared" si="16"/>
        <v>0</v>
      </c>
      <c r="BB34" s="3"/>
      <c r="BC34" s="3"/>
      <c r="BD34" s="3">
        <f t="shared" si="17"/>
        <v>0</v>
      </c>
      <c r="BE34" s="3"/>
      <c r="BF34" s="3"/>
      <c r="BG34" s="3">
        <f t="shared" si="18"/>
        <v>0</v>
      </c>
      <c r="BH34" s="3"/>
      <c r="BI34" s="3"/>
      <c r="BJ34" s="3">
        <f t="shared" si="19"/>
        <v>0</v>
      </c>
      <c r="BK34" s="3"/>
      <c r="BL34" s="3"/>
      <c r="BM34" s="3">
        <f t="shared" si="20"/>
        <v>0</v>
      </c>
    </row>
    <row r="35" spans="2:65" x14ac:dyDescent="0.25">
      <c r="B35" s="138">
        <v>23</v>
      </c>
      <c r="C35" s="3"/>
      <c r="D35" s="3"/>
      <c r="E35" s="3">
        <f t="shared" si="0"/>
        <v>0</v>
      </c>
      <c r="F35" s="3"/>
      <c r="G35" s="3"/>
      <c r="H35" s="3">
        <f t="shared" si="1"/>
        <v>0</v>
      </c>
      <c r="I35" s="3"/>
      <c r="J35" s="3"/>
      <c r="K35" s="3">
        <f t="shared" si="2"/>
        <v>0</v>
      </c>
      <c r="L35" s="3"/>
      <c r="M35" s="3"/>
      <c r="N35" s="3">
        <f t="shared" si="3"/>
        <v>0</v>
      </c>
      <c r="O35" s="3"/>
      <c r="P35" s="3"/>
      <c r="Q35" s="3">
        <f t="shared" si="4"/>
        <v>0</v>
      </c>
      <c r="R35" s="3"/>
      <c r="S35" s="3"/>
      <c r="T35" s="3">
        <f t="shared" si="5"/>
        <v>0</v>
      </c>
      <c r="U35" s="3"/>
      <c r="V35" s="3"/>
      <c r="W35" s="3">
        <f t="shared" si="6"/>
        <v>0</v>
      </c>
      <c r="X35" s="3"/>
      <c r="Y35" s="3"/>
      <c r="Z35" s="3">
        <f t="shared" si="7"/>
        <v>0</v>
      </c>
      <c r="AA35" s="3"/>
      <c r="AB35" s="3"/>
      <c r="AC35" s="3">
        <f t="shared" si="8"/>
        <v>0</v>
      </c>
      <c r="AD35" s="3"/>
      <c r="AE35" s="3"/>
      <c r="AF35" s="3">
        <f t="shared" si="9"/>
        <v>0</v>
      </c>
      <c r="AG35" s="3"/>
      <c r="AH35" s="3"/>
      <c r="AI35" s="3">
        <f t="shared" si="10"/>
        <v>0</v>
      </c>
      <c r="AJ35" s="3"/>
      <c r="AK35" s="3"/>
      <c r="AL35" s="3">
        <f t="shared" si="11"/>
        <v>0</v>
      </c>
      <c r="AM35" s="3"/>
      <c r="AN35" s="3"/>
      <c r="AO35" s="3">
        <f t="shared" si="12"/>
        <v>0</v>
      </c>
      <c r="AP35" s="3"/>
      <c r="AQ35" s="3"/>
      <c r="AR35" s="3">
        <f t="shared" si="13"/>
        <v>0</v>
      </c>
      <c r="AS35" s="3"/>
      <c r="AT35" s="3"/>
      <c r="AU35" s="3">
        <f t="shared" si="14"/>
        <v>0</v>
      </c>
      <c r="AV35" s="3"/>
      <c r="AW35" s="3"/>
      <c r="AX35" s="3">
        <f t="shared" si="15"/>
        <v>0</v>
      </c>
      <c r="AY35" s="3"/>
      <c r="AZ35" s="3"/>
      <c r="BA35" s="3">
        <f t="shared" si="16"/>
        <v>0</v>
      </c>
      <c r="BB35" s="3"/>
      <c r="BC35" s="3"/>
      <c r="BD35" s="3">
        <f t="shared" si="17"/>
        <v>0</v>
      </c>
      <c r="BE35" s="3"/>
      <c r="BF35" s="3"/>
      <c r="BG35" s="3">
        <f t="shared" si="18"/>
        <v>0</v>
      </c>
      <c r="BH35" s="3"/>
      <c r="BI35" s="3"/>
      <c r="BJ35" s="3">
        <f t="shared" si="19"/>
        <v>0</v>
      </c>
      <c r="BK35" s="3"/>
      <c r="BL35" s="3"/>
      <c r="BM35" s="3">
        <f t="shared" si="20"/>
        <v>0</v>
      </c>
    </row>
    <row r="36" spans="2:65" x14ac:dyDescent="0.25">
      <c r="B36" s="138">
        <v>24</v>
      </c>
      <c r="C36" s="3"/>
      <c r="D36" s="3"/>
      <c r="E36" s="3">
        <f t="shared" si="0"/>
        <v>0</v>
      </c>
      <c r="F36" s="3"/>
      <c r="G36" s="3"/>
      <c r="H36" s="3">
        <f t="shared" si="1"/>
        <v>0</v>
      </c>
      <c r="I36" s="3"/>
      <c r="J36" s="3"/>
      <c r="K36" s="3">
        <f t="shared" si="2"/>
        <v>0</v>
      </c>
      <c r="L36" s="3"/>
      <c r="M36" s="3"/>
      <c r="N36" s="3">
        <f t="shared" si="3"/>
        <v>0</v>
      </c>
      <c r="O36" s="3"/>
      <c r="P36" s="3"/>
      <c r="Q36" s="3">
        <f t="shared" si="4"/>
        <v>0</v>
      </c>
      <c r="R36" s="3"/>
      <c r="S36" s="3"/>
      <c r="T36" s="3">
        <f t="shared" si="5"/>
        <v>0</v>
      </c>
      <c r="U36" s="3"/>
      <c r="V36" s="3"/>
      <c r="W36" s="3">
        <f t="shared" si="6"/>
        <v>0</v>
      </c>
      <c r="X36" s="3"/>
      <c r="Y36" s="3"/>
      <c r="Z36" s="3">
        <f t="shared" si="7"/>
        <v>0</v>
      </c>
      <c r="AA36" s="3"/>
      <c r="AB36" s="3"/>
      <c r="AC36" s="3">
        <f t="shared" si="8"/>
        <v>0</v>
      </c>
      <c r="AD36" s="3"/>
      <c r="AE36" s="3"/>
      <c r="AF36" s="3">
        <f t="shared" si="9"/>
        <v>0</v>
      </c>
      <c r="AG36" s="3"/>
      <c r="AH36" s="3"/>
      <c r="AI36" s="3">
        <f t="shared" si="10"/>
        <v>0</v>
      </c>
      <c r="AJ36" s="3"/>
      <c r="AK36" s="3"/>
      <c r="AL36" s="3">
        <f t="shared" si="11"/>
        <v>0</v>
      </c>
      <c r="AM36" s="3"/>
      <c r="AN36" s="3"/>
      <c r="AO36" s="3">
        <f t="shared" si="12"/>
        <v>0</v>
      </c>
      <c r="AP36" s="3"/>
      <c r="AQ36" s="3"/>
      <c r="AR36" s="3">
        <f t="shared" si="13"/>
        <v>0</v>
      </c>
      <c r="AS36" s="3"/>
      <c r="AT36" s="3"/>
      <c r="AU36" s="3">
        <f t="shared" si="14"/>
        <v>0</v>
      </c>
      <c r="AV36" s="3"/>
      <c r="AW36" s="3"/>
      <c r="AX36" s="3">
        <f t="shared" si="15"/>
        <v>0</v>
      </c>
      <c r="AY36" s="3"/>
      <c r="AZ36" s="3"/>
      <c r="BA36" s="3">
        <f t="shared" si="16"/>
        <v>0</v>
      </c>
      <c r="BB36" s="3"/>
      <c r="BC36" s="3"/>
      <c r="BD36" s="3">
        <f t="shared" si="17"/>
        <v>0</v>
      </c>
      <c r="BE36" s="3"/>
      <c r="BF36" s="3"/>
      <c r="BG36" s="3">
        <f t="shared" si="18"/>
        <v>0</v>
      </c>
      <c r="BH36" s="3"/>
      <c r="BI36" s="3"/>
      <c r="BJ36" s="3">
        <f t="shared" si="19"/>
        <v>0</v>
      </c>
      <c r="BK36" s="3"/>
      <c r="BL36" s="3"/>
      <c r="BM36" s="3">
        <f t="shared" si="20"/>
        <v>0</v>
      </c>
    </row>
    <row r="37" spans="2:65" x14ac:dyDescent="0.25">
      <c r="B37" s="138">
        <v>25</v>
      </c>
      <c r="C37" s="3"/>
      <c r="D37" s="3"/>
      <c r="E37" s="3">
        <f t="shared" si="0"/>
        <v>0</v>
      </c>
      <c r="F37" s="3"/>
      <c r="G37" s="3"/>
      <c r="H37" s="3">
        <f t="shared" si="1"/>
        <v>0</v>
      </c>
      <c r="I37" s="3"/>
      <c r="J37" s="3"/>
      <c r="K37" s="3">
        <f t="shared" si="2"/>
        <v>0</v>
      </c>
      <c r="L37" s="3"/>
      <c r="M37" s="3"/>
      <c r="N37" s="3">
        <f t="shared" si="3"/>
        <v>0</v>
      </c>
      <c r="O37" s="3"/>
      <c r="P37" s="3"/>
      <c r="Q37" s="3">
        <f t="shared" si="4"/>
        <v>0</v>
      </c>
      <c r="R37" s="3"/>
      <c r="S37" s="3"/>
      <c r="T37" s="3">
        <f t="shared" si="5"/>
        <v>0</v>
      </c>
      <c r="U37" s="3"/>
      <c r="V37" s="3"/>
      <c r="W37" s="3">
        <f t="shared" si="6"/>
        <v>0</v>
      </c>
      <c r="X37" s="3"/>
      <c r="Y37" s="3"/>
      <c r="Z37" s="3">
        <f t="shared" si="7"/>
        <v>0</v>
      </c>
      <c r="AA37" s="3"/>
      <c r="AB37" s="3"/>
      <c r="AC37" s="3">
        <f t="shared" si="8"/>
        <v>0</v>
      </c>
      <c r="AD37" s="3"/>
      <c r="AE37" s="3"/>
      <c r="AF37" s="3">
        <f t="shared" si="9"/>
        <v>0</v>
      </c>
      <c r="AG37" s="3"/>
      <c r="AH37" s="3"/>
      <c r="AI37" s="3">
        <f t="shared" si="10"/>
        <v>0</v>
      </c>
      <c r="AJ37" s="3"/>
      <c r="AK37" s="3"/>
      <c r="AL37" s="3">
        <f t="shared" si="11"/>
        <v>0</v>
      </c>
      <c r="AM37" s="3"/>
      <c r="AN37" s="3"/>
      <c r="AO37" s="3">
        <f t="shared" si="12"/>
        <v>0</v>
      </c>
      <c r="AP37" s="3"/>
      <c r="AQ37" s="3"/>
      <c r="AR37" s="3">
        <f t="shared" si="13"/>
        <v>0</v>
      </c>
      <c r="AS37" s="3"/>
      <c r="AT37" s="3"/>
      <c r="AU37" s="3">
        <f t="shared" si="14"/>
        <v>0</v>
      </c>
      <c r="AV37" s="3"/>
      <c r="AW37" s="3"/>
      <c r="AX37" s="3">
        <f t="shared" si="15"/>
        <v>0</v>
      </c>
      <c r="AY37" s="3"/>
      <c r="AZ37" s="3"/>
      <c r="BA37" s="3">
        <f t="shared" si="16"/>
        <v>0</v>
      </c>
      <c r="BB37" s="3"/>
      <c r="BC37" s="3"/>
      <c r="BD37" s="3">
        <f t="shared" si="17"/>
        <v>0</v>
      </c>
      <c r="BE37" s="3"/>
      <c r="BF37" s="3"/>
      <c r="BG37" s="3">
        <f t="shared" si="18"/>
        <v>0</v>
      </c>
      <c r="BH37" s="3"/>
      <c r="BI37" s="3"/>
      <c r="BJ37" s="3">
        <f t="shared" si="19"/>
        <v>0</v>
      </c>
      <c r="BK37" s="3"/>
      <c r="BL37" s="3"/>
      <c r="BM37" s="3">
        <f t="shared" si="20"/>
        <v>0</v>
      </c>
    </row>
    <row r="38" spans="2:65" x14ac:dyDescent="0.25">
      <c r="B38" s="138">
        <v>26</v>
      </c>
      <c r="C38" s="3"/>
      <c r="D38" s="3"/>
      <c r="E38" s="3">
        <f t="shared" si="0"/>
        <v>0</v>
      </c>
      <c r="F38" s="3"/>
      <c r="G38" s="3"/>
      <c r="H38" s="3">
        <f t="shared" si="1"/>
        <v>0</v>
      </c>
      <c r="I38" s="3"/>
      <c r="J38" s="3"/>
      <c r="K38" s="3">
        <f t="shared" si="2"/>
        <v>0</v>
      </c>
      <c r="L38" s="3"/>
      <c r="M38" s="3"/>
      <c r="N38" s="3">
        <f t="shared" si="3"/>
        <v>0</v>
      </c>
      <c r="O38" s="3"/>
      <c r="P38" s="3"/>
      <c r="Q38" s="3">
        <f t="shared" si="4"/>
        <v>0</v>
      </c>
      <c r="R38" s="3"/>
      <c r="S38" s="3"/>
      <c r="T38" s="3">
        <f t="shared" si="5"/>
        <v>0</v>
      </c>
      <c r="U38" s="3"/>
      <c r="V38" s="3"/>
      <c r="W38" s="3">
        <f t="shared" si="6"/>
        <v>0</v>
      </c>
      <c r="X38" s="3"/>
      <c r="Y38" s="3"/>
      <c r="Z38" s="3">
        <f t="shared" si="7"/>
        <v>0</v>
      </c>
      <c r="AA38" s="3"/>
      <c r="AB38" s="3"/>
      <c r="AC38" s="3">
        <f t="shared" si="8"/>
        <v>0</v>
      </c>
      <c r="AD38" s="3"/>
      <c r="AE38" s="3"/>
      <c r="AF38" s="3">
        <f t="shared" si="9"/>
        <v>0</v>
      </c>
      <c r="AG38" s="3"/>
      <c r="AH38" s="3"/>
      <c r="AI38" s="3">
        <f t="shared" si="10"/>
        <v>0</v>
      </c>
      <c r="AJ38" s="3"/>
      <c r="AK38" s="3"/>
      <c r="AL38" s="3">
        <f t="shared" si="11"/>
        <v>0</v>
      </c>
      <c r="AM38" s="3"/>
      <c r="AN38" s="3"/>
      <c r="AO38" s="3">
        <f t="shared" si="12"/>
        <v>0</v>
      </c>
      <c r="AP38" s="3"/>
      <c r="AQ38" s="3"/>
      <c r="AR38" s="3">
        <f t="shared" si="13"/>
        <v>0</v>
      </c>
      <c r="AS38" s="3"/>
      <c r="AT38" s="3"/>
      <c r="AU38" s="3">
        <f t="shared" si="14"/>
        <v>0</v>
      </c>
      <c r="AV38" s="3"/>
      <c r="AW38" s="3"/>
      <c r="AX38" s="3">
        <f t="shared" si="15"/>
        <v>0</v>
      </c>
      <c r="AY38" s="3"/>
      <c r="AZ38" s="3"/>
      <c r="BA38" s="3">
        <f t="shared" si="16"/>
        <v>0</v>
      </c>
      <c r="BB38" s="3"/>
      <c r="BC38" s="3"/>
      <c r="BD38" s="3">
        <f t="shared" si="17"/>
        <v>0</v>
      </c>
      <c r="BE38" s="3"/>
      <c r="BF38" s="3"/>
      <c r="BG38" s="3">
        <f t="shared" si="18"/>
        <v>0</v>
      </c>
      <c r="BH38" s="3"/>
      <c r="BI38" s="3"/>
      <c r="BJ38" s="3">
        <f t="shared" si="19"/>
        <v>0</v>
      </c>
      <c r="BK38" s="3"/>
      <c r="BL38" s="3"/>
      <c r="BM38" s="3">
        <f t="shared" si="20"/>
        <v>0</v>
      </c>
    </row>
    <row r="39" spans="2:65" x14ac:dyDescent="0.25">
      <c r="B39" s="138">
        <v>27</v>
      </c>
      <c r="C39" s="3"/>
      <c r="D39" s="3"/>
      <c r="E39" s="3">
        <f t="shared" si="0"/>
        <v>0</v>
      </c>
      <c r="F39" s="3"/>
      <c r="G39" s="3"/>
      <c r="H39" s="3">
        <f t="shared" si="1"/>
        <v>0</v>
      </c>
      <c r="I39" s="3"/>
      <c r="J39" s="3"/>
      <c r="K39" s="3">
        <f t="shared" si="2"/>
        <v>0</v>
      </c>
      <c r="L39" s="3"/>
      <c r="M39" s="3"/>
      <c r="N39" s="3">
        <f t="shared" si="3"/>
        <v>0</v>
      </c>
      <c r="O39" s="3"/>
      <c r="P39" s="3"/>
      <c r="Q39" s="3">
        <f t="shared" si="4"/>
        <v>0</v>
      </c>
      <c r="R39" s="3"/>
      <c r="S39" s="3"/>
      <c r="T39" s="3">
        <f t="shared" si="5"/>
        <v>0</v>
      </c>
      <c r="U39" s="3"/>
      <c r="V39" s="3"/>
      <c r="W39" s="3">
        <f t="shared" si="6"/>
        <v>0</v>
      </c>
      <c r="X39" s="3"/>
      <c r="Y39" s="3"/>
      <c r="Z39" s="3">
        <f t="shared" si="7"/>
        <v>0</v>
      </c>
      <c r="AA39" s="3"/>
      <c r="AB39" s="3"/>
      <c r="AC39" s="3">
        <f t="shared" si="8"/>
        <v>0</v>
      </c>
      <c r="AD39" s="3"/>
      <c r="AE39" s="3"/>
      <c r="AF39" s="3">
        <f t="shared" si="9"/>
        <v>0</v>
      </c>
      <c r="AG39" s="3"/>
      <c r="AH39" s="3"/>
      <c r="AI39" s="3">
        <f t="shared" si="10"/>
        <v>0</v>
      </c>
      <c r="AJ39" s="3"/>
      <c r="AK39" s="3"/>
      <c r="AL39" s="3">
        <f t="shared" si="11"/>
        <v>0</v>
      </c>
      <c r="AM39" s="3"/>
      <c r="AN39" s="3"/>
      <c r="AO39" s="3">
        <f t="shared" si="12"/>
        <v>0</v>
      </c>
      <c r="AP39" s="3"/>
      <c r="AQ39" s="3"/>
      <c r="AR39" s="3">
        <f t="shared" si="13"/>
        <v>0</v>
      </c>
      <c r="AS39" s="3"/>
      <c r="AT39" s="3"/>
      <c r="AU39" s="3">
        <f t="shared" si="14"/>
        <v>0</v>
      </c>
      <c r="AV39" s="3"/>
      <c r="AW39" s="3"/>
      <c r="AX39" s="3">
        <f t="shared" si="15"/>
        <v>0</v>
      </c>
      <c r="AY39" s="3"/>
      <c r="AZ39" s="3"/>
      <c r="BA39" s="3">
        <f t="shared" si="16"/>
        <v>0</v>
      </c>
      <c r="BB39" s="3"/>
      <c r="BC39" s="3"/>
      <c r="BD39" s="3">
        <f t="shared" si="17"/>
        <v>0</v>
      </c>
      <c r="BE39" s="3"/>
      <c r="BF39" s="3"/>
      <c r="BG39" s="3">
        <f t="shared" si="18"/>
        <v>0</v>
      </c>
      <c r="BH39" s="3"/>
      <c r="BI39" s="3"/>
      <c r="BJ39" s="3">
        <f t="shared" si="19"/>
        <v>0</v>
      </c>
      <c r="BK39" s="3"/>
      <c r="BL39" s="3"/>
      <c r="BM39" s="3">
        <f t="shared" si="20"/>
        <v>0</v>
      </c>
    </row>
    <row r="40" spans="2:65" x14ac:dyDescent="0.25">
      <c r="B40" s="138">
        <v>28</v>
      </c>
      <c r="C40" s="3"/>
      <c r="D40" s="3"/>
      <c r="E40" s="3">
        <f t="shared" si="0"/>
        <v>0</v>
      </c>
      <c r="F40" s="3"/>
      <c r="G40" s="3"/>
      <c r="H40" s="3">
        <f t="shared" si="1"/>
        <v>0</v>
      </c>
      <c r="I40" s="3"/>
      <c r="J40" s="3"/>
      <c r="K40" s="3">
        <f t="shared" si="2"/>
        <v>0</v>
      </c>
      <c r="L40" s="3"/>
      <c r="M40" s="3"/>
      <c r="N40" s="3">
        <f t="shared" si="3"/>
        <v>0</v>
      </c>
      <c r="O40" s="3"/>
      <c r="P40" s="3"/>
      <c r="Q40" s="3">
        <f t="shared" si="4"/>
        <v>0</v>
      </c>
      <c r="R40" s="3"/>
      <c r="S40" s="3"/>
      <c r="T40" s="3">
        <f t="shared" si="5"/>
        <v>0</v>
      </c>
      <c r="U40" s="3"/>
      <c r="V40" s="3"/>
      <c r="W40" s="3">
        <f t="shared" si="6"/>
        <v>0</v>
      </c>
      <c r="X40" s="3"/>
      <c r="Y40" s="3"/>
      <c r="Z40" s="3">
        <f t="shared" si="7"/>
        <v>0</v>
      </c>
      <c r="AA40" s="3"/>
      <c r="AB40" s="3"/>
      <c r="AC40" s="3">
        <f t="shared" si="8"/>
        <v>0</v>
      </c>
      <c r="AD40" s="3"/>
      <c r="AE40" s="3"/>
      <c r="AF40" s="3">
        <f t="shared" si="9"/>
        <v>0</v>
      </c>
      <c r="AG40" s="3"/>
      <c r="AH40" s="3"/>
      <c r="AI40" s="3">
        <f t="shared" si="10"/>
        <v>0</v>
      </c>
      <c r="AJ40" s="3"/>
      <c r="AK40" s="3"/>
      <c r="AL40" s="3">
        <f t="shared" si="11"/>
        <v>0</v>
      </c>
      <c r="AM40" s="3"/>
      <c r="AN40" s="3"/>
      <c r="AO40" s="3">
        <f t="shared" si="12"/>
        <v>0</v>
      </c>
      <c r="AP40" s="3"/>
      <c r="AQ40" s="3"/>
      <c r="AR40" s="3">
        <f t="shared" si="13"/>
        <v>0</v>
      </c>
      <c r="AS40" s="3"/>
      <c r="AT40" s="3"/>
      <c r="AU40" s="3">
        <f t="shared" si="14"/>
        <v>0</v>
      </c>
      <c r="AV40" s="3"/>
      <c r="AW40" s="3"/>
      <c r="AX40" s="3">
        <f t="shared" si="15"/>
        <v>0</v>
      </c>
      <c r="AY40" s="3"/>
      <c r="AZ40" s="3"/>
      <c r="BA40" s="3">
        <f t="shared" si="16"/>
        <v>0</v>
      </c>
      <c r="BB40" s="3"/>
      <c r="BC40" s="3"/>
      <c r="BD40" s="3">
        <f t="shared" si="17"/>
        <v>0</v>
      </c>
      <c r="BE40" s="3"/>
      <c r="BF40" s="3"/>
      <c r="BG40" s="3">
        <f t="shared" si="18"/>
        <v>0</v>
      </c>
      <c r="BH40" s="3"/>
      <c r="BI40" s="3"/>
      <c r="BJ40" s="3">
        <f t="shared" si="19"/>
        <v>0</v>
      </c>
      <c r="BK40" s="3"/>
      <c r="BL40" s="3"/>
      <c r="BM40" s="3">
        <f t="shared" si="20"/>
        <v>0</v>
      </c>
    </row>
    <row r="41" spans="2:65" x14ac:dyDescent="0.25">
      <c r="B41" s="138">
        <v>29</v>
      </c>
      <c r="C41" s="3"/>
      <c r="D41" s="3"/>
      <c r="E41" s="3">
        <f t="shared" si="0"/>
        <v>0</v>
      </c>
      <c r="F41" s="3"/>
      <c r="G41" s="3"/>
      <c r="H41" s="3">
        <f t="shared" si="1"/>
        <v>0</v>
      </c>
      <c r="I41" s="3"/>
      <c r="J41" s="3"/>
      <c r="K41" s="3">
        <f t="shared" si="2"/>
        <v>0</v>
      </c>
      <c r="L41" s="3"/>
      <c r="M41" s="3"/>
      <c r="N41" s="3">
        <f t="shared" si="3"/>
        <v>0</v>
      </c>
      <c r="O41" s="3"/>
      <c r="P41" s="3"/>
      <c r="Q41" s="3">
        <f t="shared" si="4"/>
        <v>0</v>
      </c>
      <c r="R41" s="3"/>
      <c r="S41" s="3"/>
      <c r="T41" s="3">
        <f t="shared" si="5"/>
        <v>0</v>
      </c>
      <c r="U41" s="3"/>
      <c r="V41" s="3"/>
      <c r="W41" s="3">
        <f t="shared" si="6"/>
        <v>0</v>
      </c>
      <c r="X41" s="3"/>
      <c r="Y41" s="3"/>
      <c r="Z41" s="3">
        <f t="shared" si="7"/>
        <v>0</v>
      </c>
      <c r="AA41" s="3"/>
      <c r="AB41" s="3"/>
      <c r="AC41" s="3">
        <f t="shared" si="8"/>
        <v>0</v>
      </c>
      <c r="AD41" s="3"/>
      <c r="AE41" s="3"/>
      <c r="AF41" s="3">
        <f t="shared" si="9"/>
        <v>0</v>
      </c>
      <c r="AG41" s="3"/>
      <c r="AH41" s="3"/>
      <c r="AI41" s="3">
        <f t="shared" si="10"/>
        <v>0</v>
      </c>
      <c r="AJ41" s="3"/>
      <c r="AK41" s="3"/>
      <c r="AL41" s="3">
        <f t="shared" si="11"/>
        <v>0</v>
      </c>
      <c r="AM41" s="3"/>
      <c r="AN41" s="3"/>
      <c r="AO41" s="3">
        <f t="shared" si="12"/>
        <v>0</v>
      </c>
      <c r="AP41" s="3"/>
      <c r="AQ41" s="3"/>
      <c r="AR41" s="3">
        <f t="shared" si="13"/>
        <v>0</v>
      </c>
      <c r="AS41" s="3"/>
      <c r="AT41" s="3"/>
      <c r="AU41" s="3">
        <f t="shared" si="14"/>
        <v>0</v>
      </c>
      <c r="AV41" s="3"/>
      <c r="AW41" s="3"/>
      <c r="AX41" s="3">
        <f t="shared" si="15"/>
        <v>0</v>
      </c>
      <c r="AY41" s="3"/>
      <c r="AZ41" s="3"/>
      <c r="BA41" s="3">
        <f t="shared" si="16"/>
        <v>0</v>
      </c>
      <c r="BB41" s="3"/>
      <c r="BC41" s="3"/>
      <c r="BD41" s="3">
        <f t="shared" si="17"/>
        <v>0</v>
      </c>
      <c r="BE41" s="3"/>
      <c r="BF41" s="3"/>
      <c r="BG41" s="3">
        <f t="shared" si="18"/>
        <v>0</v>
      </c>
      <c r="BH41" s="3"/>
      <c r="BI41" s="3"/>
      <c r="BJ41" s="3">
        <f t="shared" si="19"/>
        <v>0</v>
      </c>
      <c r="BK41" s="3"/>
      <c r="BL41" s="3"/>
      <c r="BM41" s="3">
        <f t="shared" si="20"/>
        <v>0</v>
      </c>
    </row>
    <row r="42" spans="2:65" x14ac:dyDescent="0.25">
      <c r="B42" s="138">
        <v>30</v>
      </c>
      <c r="C42" s="3"/>
      <c r="D42" s="3"/>
      <c r="E42" s="3">
        <f t="shared" si="0"/>
        <v>0</v>
      </c>
      <c r="F42" s="3"/>
      <c r="G42" s="3"/>
      <c r="H42" s="3">
        <f t="shared" si="1"/>
        <v>0</v>
      </c>
      <c r="I42" s="3"/>
      <c r="J42" s="3"/>
      <c r="K42" s="3">
        <f t="shared" si="2"/>
        <v>0</v>
      </c>
      <c r="L42" s="3"/>
      <c r="M42" s="3"/>
      <c r="N42" s="3">
        <f t="shared" si="3"/>
        <v>0</v>
      </c>
      <c r="O42" s="3"/>
      <c r="P42" s="3"/>
      <c r="Q42" s="3">
        <f t="shared" si="4"/>
        <v>0</v>
      </c>
      <c r="R42" s="3"/>
      <c r="S42" s="3"/>
      <c r="T42" s="3">
        <f t="shared" si="5"/>
        <v>0</v>
      </c>
      <c r="U42" s="3"/>
      <c r="V42" s="3"/>
      <c r="W42" s="3">
        <f t="shared" si="6"/>
        <v>0</v>
      </c>
      <c r="X42" s="3"/>
      <c r="Y42" s="3"/>
      <c r="Z42" s="3">
        <f t="shared" si="7"/>
        <v>0</v>
      </c>
      <c r="AA42" s="3"/>
      <c r="AB42" s="3"/>
      <c r="AC42" s="3">
        <f t="shared" si="8"/>
        <v>0</v>
      </c>
      <c r="AD42" s="3"/>
      <c r="AE42" s="3"/>
      <c r="AF42" s="3">
        <f t="shared" si="9"/>
        <v>0</v>
      </c>
      <c r="AG42" s="3"/>
      <c r="AH42" s="3"/>
      <c r="AI42" s="3">
        <f t="shared" si="10"/>
        <v>0</v>
      </c>
      <c r="AJ42" s="3"/>
      <c r="AK42" s="3"/>
      <c r="AL42" s="3">
        <f t="shared" si="11"/>
        <v>0</v>
      </c>
      <c r="AM42" s="3"/>
      <c r="AN42" s="3"/>
      <c r="AO42" s="3">
        <f t="shared" si="12"/>
        <v>0</v>
      </c>
      <c r="AP42" s="3"/>
      <c r="AQ42" s="3"/>
      <c r="AR42" s="3">
        <f t="shared" si="13"/>
        <v>0</v>
      </c>
      <c r="AS42" s="3"/>
      <c r="AT42" s="3"/>
      <c r="AU42" s="3">
        <f t="shared" si="14"/>
        <v>0</v>
      </c>
      <c r="AV42" s="3"/>
      <c r="AW42" s="3"/>
      <c r="AX42" s="3">
        <f t="shared" si="15"/>
        <v>0</v>
      </c>
      <c r="AY42" s="3"/>
      <c r="AZ42" s="3"/>
      <c r="BA42" s="3">
        <f t="shared" si="16"/>
        <v>0</v>
      </c>
      <c r="BB42" s="3"/>
      <c r="BC42" s="3"/>
      <c r="BD42" s="3">
        <f t="shared" si="17"/>
        <v>0</v>
      </c>
      <c r="BE42" s="3"/>
      <c r="BF42" s="3"/>
      <c r="BG42" s="3">
        <f t="shared" si="18"/>
        <v>0</v>
      </c>
      <c r="BH42" s="3"/>
      <c r="BI42" s="3"/>
      <c r="BJ42" s="3">
        <f t="shared" si="19"/>
        <v>0</v>
      </c>
      <c r="BK42" s="3"/>
      <c r="BL42" s="3"/>
      <c r="BM42" s="3">
        <f t="shared" si="20"/>
        <v>0</v>
      </c>
    </row>
    <row r="43" spans="2:65" x14ac:dyDescent="0.25">
      <c r="B43" s="138">
        <v>31</v>
      </c>
      <c r="C43" s="3"/>
      <c r="D43" s="3"/>
      <c r="E43" s="3">
        <f t="shared" si="0"/>
        <v>0</v>
      </c>
      <c r="F43" s="3"/>
      <c r="G43" s="3"/>
      <c r="H43" s="3">
        <f t="shared" si="1"/>
        <v>0</v>
      </c>
      <c r="I43" s="3"/>
      <c r="J43" s="3"/>
      <c r="K43" s="3">
        <f t="shared" si="2"/>
        <v>0</v>
      </c>
      <c r="L43" s="3"/>
      <c r="M43" s="3"/>
      <c r="N43" s="3">
        <f t="shared" si="3"/>
        <v>0</v>
      </c>
      <c r="O43" s="3"/>
      <c r="P43" s="3"/>
      <c r="Q43" s="3">
        <f t="shared" si="4"/>
        <v>0</v>
      </c>
      <c r="R43" s="3"/>
      <c r="S43" s="3"/>
      <c r="T43" s="3">
        <f t="shared" si="5"/>
        <v>0</v>
      </c>
      <c r="U43" s="3"/>
      <c r="V43" s="3"/>
      <c r="W43" s="3">
        <f t="shared" si="6"/>
        <v>0</v>
      </c>
      <c r="X43" s="3"/>
      <c r="Y43" s="3"/>
      <c r="Z43" s="3">
        <f t="shared" si="7"/>
        <v>0</v>
      </c>
      <c r="AA43" s="3"/>
      <c r="AB43" s="3"/>
      <c r="AC43" s="3">
        <f t="shared" si="8"/>
        <v>0</v>
      </c>
      <c r="AD43" s="3"/>
      <c r="AE43" s="3"/>
      <c r="AF43" s="3">
        <f t="shared" si="9"/>
        <v>0</v>
      </c>
      <c r="AG43" s="3"/>
      <c r="AH43" s="3"/>
      <c r="AI43" s="3">
        <f t="shared" si="10"/>
        <v>0</v>
      </c>
      <c r="AJ43" s="3"/>
      <c r="AK43" s="3"/>
      <c r="AL43" s="3">
        <f t="shared" si="11"/>
        <v>0</v>
      </c>
      <c r="AM43" s="3"/>
      <c r="AN43" s="3"/>
      <c r="AO43" s="3">
        <f t="shared" si="12"/>
        <v>0</v>
      </c>
      <c r="AP43" s="3"/>
      <c r="AQ43" s="3"/>
      <c r="AR43" s="3">
        <f t="shared" si="13"/>
        <v>0</v>
      </c>
      <c r="AS43" s="3"/>
      <c r="AT43" s="3"/>
      <c r="AU43" s="3">
        <f t="shared" si="14"/>
        <v>0</v>
      </c>
      <c r="AV43" s="3"/>
      <c r="AW43" s="3"/>
      <c r="AX43" s="3">
        <f t="shared" si="15"/>
        <v>0</v>
      </c>
      <c r="AY43" s="3"/>
      <c r="AZ43" s="3"/>
      <c r="BA43" s="3">
        <f t="shared" si="16"/>
        <v>0</v>
      </c>
      <c r="BB43" s="3"/>
      <c r="BC43" s="3"/>
      <c r="BD43" s="3">
        <f t="shared" si="17"/>
        <v>0</v>
      </c>
      <c r="BE43" s="3"/>
      <c r="BF43" s="3"/>
      <c r="BG43" s="3">
        <f t="shared" si="18"/>
        <v>0</v>
      </c>
      <c r="BH43" s="3"/>
      <c r="BI43" s="3"/>
      <c r="BJ43" s="3">
        <f t="shared" si="19"/>
        <v>0</v>
      </c>
      <c r="BK43" s="3"/>
      <c r="BL43" s="3"/>
      <c r="BM43" s="3">
        <f t="shared" si="20"/>
        <v>0</v>
      </c>
    </row>
    <row r="44" spans="2:65" x14ac:dyDescent="0.25">
      <c r="B44" s="129" t="s">
        <v>152</v>
      </c>
      <c r="C44" s="3"/>
      <c r="D44" s="3"/>
      <c r="E44" s="140">
        <f>SUM(E13:E43)</f>
        <v>0</v>
      </c>
      <c r="F44" s="140"/>
      <c r="G44" s="140"/>
      <c r="H44" s="140">
        <f t="shared" ref="H44:BM44" si="21">SUM(H13:H43)</f>
        <v>0</v>
      </c>
      <c r="I44" s="140"/>
      <c r="J44" s="140"/>
      <c r="K44" s="140">
        <f t="shared" si="21"/>
        <v>0</v>
      </c>
      <c r="L44" s="140"/>
      <c r="M44" s="140"/>
      <c r="N44" s="140">
        <f t="shared" si="21"/>
        <v>0</v>
      </c>
      <c r="O44" s="140"/>
      <c r="P44" s="140"/>
      <c r="Q44" s="140">
        <f t="shared" si="21"/>
        <v>0</v>
      </c>
      <c r="R44" s="140"/>
      <c r="S44" s="140"/>
      <c r="T44" s="140">
        <f t="shared" si="21"/>
        <v>0</v>
      </c>
      <c r="U44" s="140"/>
      <c r="V44" s="140"/>
      <c r="W44" s="140">
        <f t="shared" si="21"/>
        <v>0</v>
      </c>
      <c r="X44" s="140"/>
      <c r="Y44" s="140"/>
      <c r="Z44" s="140">
        <f t="shared" si="21"/>
        <v>0</v>
      </c>
      <c r="AA44" s="140"/>
      <c r="AB44" s="140"/>
      <c r="AC44" s="140">
        <f t="shared" si="21"/>
        <v>0</v>
      </c>
      <c r="AD44" s="140"/>
      <c r="AE44" s="140"/>
      <c r="AF44" s="140">
        <f>SUM(AF13:AF43)</f>
        <v>0</v>
      </c>
      <c r="AG44" s="140"/>
      <c r="AH44" s="140"/>
      <c r="AI44" s="140">
        <f t="shared" si="21"/>
        <v>0</v>
      </c>
      <c r="AJ44" s="140"/>
      <c r="AK44" s="140"/>
      <c r="AL44" s="140">
        <f t="shared" si="21"/>
        <v>0</v>
      </c>
      <c r="AM44" s="140"/>
      <c r="AN44" s="140"/>
      <c r="AO44" s="140">
        <f t="shared" si="21"/>
        <v>0</v>
      </c>
      <c r="AP44" s="140"/>
      <c r="AQ44" s="140"/>
      <c r="AR44" s="140">
        <f t="shared" si="21"/>
        <v>0</v>
      </c>
      <c r="AS44" s="140"/>
      <c r="AT44" s="140"/>
      <c r="AU44" s="140">
        <f t="shared" si="21"/>
        <v>0</v>
      </c>
      <c r="AV44" s="140"/>
      <c r="AW44" s="140"/>
      <c r="AX44" s="140">
        <f t="shared" si="21"/>
        <v>0</v>
      </c>
      <c r="AY44" s="140"/>
      <c r="AZ44" s="140"/>
      <c r="BA44" s="140">
        <f t="shared" si="21"/>
        <v>0</v>
      </c>
      <c r="BB44" s="140"/>
      <c r="BC44" s="140"/>
      <c r="BD44" s="140">
        <f t="shared" si="21"/>
        <v>0</v>
      </c>
      <c r="BE44" s="140"/>
      <c r="BF44" s="140"/>
      <c r="BG44" s="140">
        <f t="shared" si="21"/>
        <v>0</v>
      </c>
      <c r="BH44" s="140"/>
      <c r="BI44" s="140"/>
      <c r="BJ44" s="140">
        <f t="shared" si="21"/>
        <v>0</v>
      </c>
      <c r="BK44" s="140"/>
      <c r="BL44" s="140"/>
      <c r="BM44" s="140">
        <f t="shared" si="21"/>
        <v>0</v>
      </c>
    </row>
    <row r="46" spans="2:65" x14ac:dyDescent="0.25">
      <c r="B46" s="228" t="s">
        <v>211</v>
      </c>
      <c r="C46" s="228"/>
      <c r="D46" s="286">
        <f>SUM(E44+H44+K44+N44+Q44+T44+W44+Z44+AC44+AF44+AI44+AL44+AO44+AR44+AU44+AX44+BA44+BD44+BG44+BJ44+BM44)</f>
        <v>0</v>
      </c>
      <c r="E46" s="286"/>
      <c r="F46" s="286"/>
    </row>
  </sheetData>
  <mergeCells count="39">
    <mergeCell ref="BE11:BG11"/>
    <mergeCell ref="BH11:BJ11"/>
    <mergeCell ref="BK11:BM11"/>
    <mergeCell ref="AM11:AO11"/>
    <mergeCell ref="AP11:AR11"/>
    <mergeCell ref="AS11:AU11"/>
    <mergeCell ref="AV11:AX11"/>
    <mergeCell ref="AY11:BA11"/>
    <mergeCell ref="BB11:BD11"/>
    <mergeCell ref="AJ11:AL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D46:F46"/>
    <mergeCell ref="B46:C46"/>
    <mergeCell ref="C9:Q9"/>
    <mergeCell ref="C8:Q8"/>
    <mergeCell ref="C7:Q7"/>
    <mergeCell ref="C2:Q3"/>
    <mergeCell ref="S2:AG3"/>
    <mergeCell ref="S7:AG7"/>
    <mergeCell ref="S8:AG8"/>
    <mergeCell ref="S9:AG9"/>
    <mergeCell ref="AI2:AW3"/>
    <mergeCell ref="AI7:AW7"/>
    <mergeCell ref="AI8:AW8"/>
    <mergeCell ref="AI9:AW9"/>
    <mergeCell ref="AY2:BM3"/>
    <mergeCell ref="AY7:BM7"/>
    <mergeCell ref="AY8:BM8"/>
    <mergeCell ref="AY9:BM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99A1-6FA2-4026-9666-C49EE6458278}">
  <dimension ref="A1:AF96"/>
  <sheetViews>
    <sheetView topLeftCell="A25" zoomScale="91" workbookViewId="0">
      <selection activeCell="G43" sqref="G43"/>
    </sheetView>
  </sheetViews>
  <sheetFormatPr baseColWidth="10" defaultRowHeight="15" x14ac:dyDescent="0.25"/>
  <cols>
    <col min="1" max="1" width="11.42578125" style="178"/>
    <col min="3" max="3" width="13.140625" customWidth="1"/>
    <col min="4" max="4" width="17.42578125" customWidth="1"/>
    <col min="5" max="5" width="14.85546875" style="7" customWidth="1"/>
    <col min="6" max="6" width="8.7109375" style="178" customWidth="1"/>
    <col min="8" max="8" width="22.28515625" customWidth="1"/>
    <col min="9" max="9" width="17.28515625" customWidth="1"/>
    <col min="10" max="10" width="11.42578125" style="178"/>
    <col min="15" max="32" width="11.42578125" style="178"/>
  </cols>
  <sheetData>
    <row r="1" spans="2:16" s="178" customFormat="1" x14ac:dyDescent="0.25">
      <c r="E1" s="196"/>
    </row>
    <row r="2" spans="2:16" s="178" customFormat="1" x14ac:dyDescent="0.25">
      <c r="E2" s="196"/>
    </row>
    <row r="3" spans="2:16" s="178" customFormat="1" x14ac:dyDescent="0.25">
      <c r="E3" s="196"/>
    </row>
    <row r="4" spans="2:16" s="178" customFormat="1" x14ac:dyDescent="0.25">
      <c r="E4" s="196"/>
    </row>
    <row r="5" spans="2:16" s="178" customFormat="1" x14ac:dyDescent="0.25">
      <c r="E5" s="196"/>
    </row>
    <row r="6" spans="2:16" s="178" customFormat="1" x14ac:dyDescent="0.25">
      <c r="E6" s="196"/>
    </row>
    <row r="7" spans="2:16" s="178" customFormat="1" ht="18.75" x14ac:dyDescent="0.3">
      <c r="B7" s="236" t="s">
        <v>162</v>
      </c>
      <c r="C7" s="236"/>
      <c r="D7" s="236"/>
      <c r="E7" s="236"/>
      <c r="F7" s="236"/>
      <c r="G7" s="236"/>
      <c r="H7" s="236"/>
      <c r="I7" s="236"/>
      <c r="J7" s="203"/>
      <c r="K7" s="203"/>
      <c r="L7" s="203"/>
      <c r="M7" s="203"/>
      <c r="N7" s="203"/>
      <c r="O7" s="203"/>
      <c r="P7" s="203"/>
    </row>
    <row r="8" spans="2:16" s="178" customFormat="1" x14ac:dyDescent="0.25">
      <c r="B8" s="219" t="s">
        <v>219</v>
      </c>
      <c r="C8" s="219"/>
      <c r="D8" s="219"/>
      <c r="E8" s="219"/>
      <c r="F8" s="219"/>
      <c r="G8" s="219"/>
      <c r="H8" s="219"/>
      <c r="I8" s="219"/>
      <c r="J8" s="208"/>
      <c r="K8" s="208"/>
      <c r="L8" s="208"/>
      <c r="M8" s="208"/>
      <c r="N8" s="208"/>
      <c r="O8" s="208"/>
      <c r="P8" s="208"/>
    </row>
    <row r="9" spans="2:16" s="178" customFormat="1" ht="24" customHeight="1" x14ac:dyDescent="0.25">
      <c r="B9" s="289" t="s">
        <v>90</v>
      </c>
      <c r="C9" s="289"/>
      <c r="D9" s="289"/>
      <c r="E9" s="289"/>
      <c r="F9" s="289"/>
      <c r="G9" s="289"/>
      <c r="H9" s="289"/>
      <c r="I9" s="289"/>
    </row>
    <row r="10" spans="2:16" ht="15.75" thickBot="1" x14ac:dyDescent="0.3">
      <c r="B10" s="239" t="s">
        <v>84</v>
      </c>
      <c r="C10" s="239"/>
      <c r="D10" s="239"/>
      <c r="E10" s="239"/>
      <c r="G10" s="238" t="s">
        <v>88</v>
      </c>
      <c r="H10" s="238"/>
      <c r="I10" s="238"/>
      <c r="K10" s="178"/>
      <c r="L10" s="178"/>
      <c r="M10" s="178"/>
      <c r="N10" s="178"/>
    </row>
    <row r="11" spans="2:16" x14ac:dyDescent="0.25">
      <c r="B11" s="239"/>
      <c r="C11" s="239"/>
      <c r="D11" s="239"/>
      <c r="E11" s="239"/>
      <c r="G11" s="238"/>
      <c r="H11" s="238"/>
      <c r="I11" s="238"/>
      <c r="K11" s="246" t="s">
        <v>247</v>
      </c>
      <c r="L11" s="247"/>
      <c r="M11" s="247"/>
      <c r="N11" s="248"/>
    </row>
    <row r="12" spans="2:16" ht="30" x14ac:dyDescent="0.25">
      <c r="B12" s="6" t="s">
        <v>0</v>
      </c>
      <c r="C12" s="128" t="s">
        <v>246</v>
      </c>
      <c r="D12" s="6" t="s">
        <v>86</v>
      </c>
      <c r="E12" s="8" t="s">
        <v>87</v>
      </c>
      <c r="F12" s="183"/>
      <c r="G12" s="6" t="s">
        <v>0</v>
      </c>
      <c r="H12" s="6" t="s">
        <v>83</v>
      </c>
      <c r="I12" s="6" t="s">
        <v>85</v>
      </c>
      <c r="K12" s="249"/>
      <c r="L12" s="250"/>
      <c r="M12" s="250"/>
      <c r="N12" s="251"/>
    </row>
    <row r="13" spans="2:16" x14ac:dyDescent="0.25">
      <c r="B13" s="3">
        <v>1</v>
      </c>
      <c r="C13" s="3"/>
      <c r="D13" s="3"/>
      <c r="E13" s="9">
        <f>+C13*D13</f>
        <v>0</v>
      </c>
      <c r="G13" s="3"/>
      <c r="H13" s="3" t="s">
        <v>79</v>
      </c>
      <c r="I13" s="9"/>
      <c r="K13" s="249"/>
      <c r="L13" s="250"/>
      <c r="M13" s="250"/>
      <c r="N13" s="251"/>
    </row>
    <row r="14" spans="2:16" x14ac:dyDescent="0.25">
      <c r="B14" s="3">
        <v>2</v>
      </c>
      <c r="C14" s="3"/>
      <c r="D14" s="3"/>
      <c r="E14" s="9">
        <f t="shared" ref="E14:E42" si="0">+C14*D14</f>
        <v>0</v>
      </c>
      <c r="G14" s="3"/>
      <c r="H14" s="3" t="s">
        <v>80</v>
      </c>
      <c r="I14" s="9"/>
      <c r="K14" s="249"/>
      <c r="L14" s="250"/>
      <c r="M14" s="250"/>
      <c r="N14" s="251"/>
    </row>
    <row r="15" spans="2:16" x14ac:dyDescent="0.25">
      <c r="B15" s="3">
        <v>3</v>
      </c>
      <c r="C15" s="3"/>
      <c r="D15" s="3"/>
      <c r="E15" s="9">
        <f t="shared" si="0"/>
        <v>0</v>
      </c>
      <c r="G15" s="3"/>
      <c r="H15" s="3" t="s">
        <v>81</v>
      </c>
      <c r="I15" s="9"/>
      <c r="K15" s="249"/>
      <c r="L15" s="250"/>
      <c r="M15" s="250"/>
      <c r="N15" s="251"/>
    </row>
    <row r="16" spans="2:16" x14ac:dyDescent="0.25">
      <c r="B16" s="3">
        <v>4</v>
      </c>
      <c r="C16" s="3"/>
      <c r="D16" s="3"/>
      <c r="E16" s="9">
        <f t="shared" si="0"/>
        <v>0</v>
      </c>
      <c r="G16" s="3"/>
      <c r="H16" s="3" t="s">
        <v>82</v>
      </c>
      <c r="I16" s="9"/>
      <c r="K16" s="249"/>
      <c r="L16" s="250"/>
      <c r="M16" s="250"/>
      <c r="N16" s="251"/>
    </row>
    <row r="17" spans="2:14" x14ac:dyDescent="0.25">
      <c r="B17" s="3">
        <v>5</v>
      </c>
      <c r="C17" s="3"/>
      <c r="D17" s="3"/>
      <c r="E17" s="9">
        <f t="shared" si="0"/>
        <v>0</v>
      </c>
      <c r="G17" s="290" t="s">
        <v>89</v>
      </c>
      <c r="H17" s="290"/>
      <c r="I17" s="158">
        <f>+SUM(I13:I16)</f>
        <v>0</v>
      </c>
      <c r="K17" s="249"/>
      <c r="L17" s="250"/>
      <c r="M17" s="250"/>
      <c r="N17" s="251"/>
    </row>
    <row r="18" spans="2:14" x14ac:dyDescent="0.25">
      <c r="B18" s="3">
        <v>6</v>
      </c>
      <c r="C18" s="3"/>
      <c r="D18" s="3"/>
      <c r="E18" s="9">
        <f t="shared" si="0"/>
        <v>0</v>
      </c>
      <c r="G18" s="178"/>
      <c r="H18" s="178"/>
      <c r="I18" s="178"/>
      <c r="K18" s="249"/>
      <c r="L18" s="250"/>
      <c r="M18" s="250"/>
      <c r="N18" s="251"/>
    </row>
    <row r="19" spans="2:14" x14ac:dyDescent="0.25">
      <c r="B19" s="3">
        <v>7</v>
      </c>
      <c r="C19" s="3"/>
      <c r="D19" s="3"/>
      <c r="E19" s="9">
        <f t="shared" si="0"/>
        <v>0</v>
      </c>
      <c r="G19" s="178"/>
      <c r="H19" s="178"/>
      <c r="I19" s="178"/>
      <c r="K19" s="249"/>
      <c r="L19" s="250"/>
      <c r="M19" s="250"/>
      <c r="N19" s="251"/>
    </row>
    <row r="20" spans="2:14" ht="15.75" thickBot="1" x14ac:dyDescent="0.3">
      <c r="B20" s="3">
        <v>8</v>
      </c>
      <c r="C20" s="3"/>
      <c r="D20" s="3"/>
      <c r="E20" s="9">
        <f t="shared" si="0"/>
        <v>0</v>
      </c>
      <c r="G20" s="292" t="s">
        <v>213</v>
      </c>
      <c r="H20" s="292"/>
      <c r="I20" s="292"/>
      <c r="K20" s="252"/>
      <c r="L20" s="253"/>
      <c r="M20" s="253"/>
      <c r="N20" s="254"/>
    </row>
    <row r="21" spans="2:14" x14ac:dyDescent="0.25">
      <c r="B21" s="3">
        <v>9</v>
      </c>
      <c r="C21" s="3"/>
      <c r="D21" s="3"/>
      <c r="E21" s="9">
        <f t="shared" si="0"/>
        <v>0</v>
      </c>
      <c r="G21" s="2" t="s">
        <v>0</v>
      </c>
      <c r="H21" s="6" t="s">
        <v>83</v>
      </c>
      <c r="I21" s="6" t="s">
        <v>85</v>
      </c>
      <c r="K21" s="178"/>
      <c r="L21" s="178"/>
      <c r="M21" s="178"/>
      <c r="N21" s="178"/>
    </row>
    <row r="22" spans="2:14" x14ac:dyDescent="0.25">
      <c r="B22" s="3">
        <v>10</v>
      </c>
      <c r="C22" s="3"/>
      <c r="D22" s="3"/>
      <c r="E22" s="9">
        <f t="shared" si="0"/>
        <v>0</v>
      </c>
      <c r="G22" s="3"/>
      <c r="H22" s="3"/>
      <c r="I22" s="3"/>
      <c r="K22" s="178"/>
      <c r="L22" s="178"/>
      <c r="M22" s="178"/>
      <c r="N22" s="178"/>
    </row>
    <row r="23" spans="2:14" x14ac:dyDescent="0.25">
      <c r="B23" s="3">
        <v>11</v>
      </c>
      <c r="C23" s="3"/>
      <c r="D23" s="3"/>
      <c r="E23" s="9">
        <f t="shared" si="0"/>
        <v>0</v>
      </c>
      <c r="G23" s="3"/>
      <c r="H23" s="3"/>
      <c r="I23" s="3"/>
      <c r="K23" s="178"/>
      <c r="L23" s="178"/>
      <c r="M23" s="178"/>
      <c r="N23" s="178"/>
    </row>
    <row r="24" spans="2:14" x14ac:dyDescent="0.25">
      <c r="B24" s="3">
        <v>12</v>
      </c>
      <c r="C24" s="3"/>
      <c r="D24" s="3"/>
      <c r="E24" s="9">
        <f t="shared" si="0"/>
        <v>0</v>
      </c>
      <c r="G24" s="3"/>
      <c r="H24" s="3"/>
      <c r="I24" s="3"/>
      <c r="K24" s="178"/>
      <c r="L24" s="178"/>
      <c r="M24" s="178"/>
      <c r="N24" s="178"/>
    </row>
    <row r="25" spans="2:14" x14ac:dyDescent="0.25">
      <c r="B25" s="3">
        <v>13</v>
      </c>
      <c r="C25" s="3"/>
      <c r="D25" s="3"/>
      <c r="E25" s="9">
        <f t="shared" si="0"/>
        <v>0</v>
      </c>
      <c r="G25" s="3"/>
      <c r="H25" s="3"/>
      <c r="I25" s="3"/>
      <c r="K25" s="178"/>
      <c r="L25" s="178"/>
      <c r="M25" s="178"/>
      <c r="N25" s="178"/>
    </row>
    <row r="26" spans="2:14" x14ac:dyDescent="0.25">
      <c r="B26" s="3">
        <v>14</v>
      </c>
      <c r="C26" s="3"/>
      <c r="D26" s="3"/>
      <c r="E26" s="9">
        <f t="shared" si="0"/>
        <v>0</v>
      </c>
      <c r="G26" s="290" t="s">
        <v>89</v>
      </c>
      <c r="H26" s="290"/>
      <c r="I26" s="158">
        <f>+SUM(I22:I25)</f>
        <v>0</v>
      </c>
      <c r="K26" s="178"/>
      <c r="L26" s="178"/>
      <c r="M26" s="178"/>
      <c r="N26" s="178"/>
    </row>
    <row r="27" spans="2:14" x14ac:dyDescent="0.25">
      <c r="B27" s="3">
        <v>15</v>
      </c>
      <c r="C27" s="3"/>
      <c r="D27" s="3"/>
      <c r="E27" s="9">
        <f t="shared" si="0"/>
        <v>0</v>
      </c>
      <c r="G27" s="178"/>
      <c r="H27" s="178"/>
      <c r="I27" s="178"/>
      <c r="K27" s="178"/>
      <c r="L27" s="178"/>
      <c r="M27" s="178"/>
      <c r="N27" s="178"/>
    </row>
    <row r="28" spans="2:14" x14ac:dyDescent="0.25">
      <c r="B28" s="3">
        <v>16</v>
      </c>
      <c r="C28" s="3"/>
      <c r="D28" s="3"/>
      <c r="E28" s="9">
        <f t="shared" si="0"/>
        <v>0</v>
      </c>
      <c r="G28" s="178"/>
      <c r="H28" s="178"/>
      <c r="I28" s="178"/>
      <c r="K28" s="178"/>
      <c r="L28" s="178"/>
      <c r="M28" s="178"/>
      <c r="N28" s="178"/>
    </row>
    <row r="29" spans="2:14" x14ac:dyDescent="0.25">
      <c r="B29" s="3">
        <v>17</v>
      </c>
      <c r="C29" s="3"/>
      <c r="D29" s="3"/>
      <c r="E29" s="9">
        <f t="shared" si="0"/>
        <v>0</v>
      </c>
      <c r="G29" s="178"/>
      <c r="H29" s="178"/>
      <c r="I29" s="178"/>
      <c r="K29" s="178"/>
      <c r="L29" s="178"/>
      <c r="M29" s="178"/>
      <c r="N29" s="178"/>
    </row>
    <row r="30" spans="2:14" x14ac:dyDescent="0.25">
      <c r="B30" s="3">
        <v>18</v>
      </c>
      <c r="C30" s="3"/>
      <c r="D30" s="3"/>
      <c r="E30" s="9">
        <f t="shared" si="0"/>
        <v>0</v>
      </c>
      <c r="G30" s="293" t="s">
        <v>214</v>
      </c>
      <c r="H30" s="293"/>
      <c r="I30" s="294">
        <f>+D43+I26+I17</f>
        <v>0</v>
      </c>
      <c r="K30" s="178"/>
      <c r="L30" s="178"/>
      <c r="M30" s="178"/>
      <c r="N30" s="178"/>
    </row>
    <row r="31" spans="2:14" x14ac:dyDescent="0.25">
      <c r="B31" s="3">
        <v>19</v>
      </c>
      <c r="C31" s="3"/>
      <c r="D31" s="3"/>
      <c r="E31" s="9">
        <f t="shared" si="0"/>
        <v>0</v>
      </c>
      <c r="G31" s="293"/>
      <c r="H31" s="293"/>
      <c r="I31" s="295"/>
      <c r="K31" s="178"/>
      <c r="L31" s="178"/>
      <c r="M31" s="178"/>
      <c r="N31" s="178"/>
    </row>
    <row r="32" spans="2:14" x14ac:dyDescent="0.25">
      <c r="B32" s="3">
        <v>20</v>
      </c>
      <c r="C32" s="3"/>
      <c r="D32" s="3"/>
      <c r="E32" s="9">
        <f t="shared" si="0"/>
        <v>0</v>
      </c>
      <c r="G32" s="178"/>
      <c r="H32" s="178"/>
      <c r="I32" s="178"/>
      <c r="K32" s="178"/>
      <c r="L32" s="178"/>
      <c r="M32" s="178"/>
      <c r="N32" s="178"/>
    </row>
    <row r="33" spans="2:14" x14ac:dyDescent="0.25">
      <c r="B33" s="3">
        <v>21</v>
      </c>
      <c r="C33" s="3"/>
      <c r="D33" s="3"/>
      <c r="E33" s="9">
        <f t="shared" si="0"/>
        <v>0</v>
      </c>
      <c r="G33" s="178"/>
      <c r="H33" s="178"/>
      <c r="I33" s="178"/>
      <c r="K33" s="178"/>
      <c r="L33" s="178"/>
      <c r="M33" s="178"/>
      <c r="N33" s="178"/>
    </row>
    <row r="34" spans="2:14" x14ac:dyDescent="0.25">
      <c r="B34" s="3">
        <v>22</v>
      </c>
      <c r="C34" s="3"/>
      <c r="D34" s="3"/>
      <c r="E34" s="9">
        <f t="shared" si="0"/>
        <v>0</v>
      </c>
      <c r="G34" s="178"/>
      <c r="H34" s="178"/>
      <c r="I34" s="178"/>
      <c r="K34" s="178"/>
      <c r="L34" s="178"/>
      <c r="M34" s="178"/>
      <c r="N34" s="178"/>
    </row>
    <row r="35" spans="2:14" x14ac:dyDescent="0.25">
      <c r="B35" s="3">
        <v>23</v>
      </c>
      <c r="C35" s="3"/>
      <c r="D35" s="3"/>
      <c r="E35" s="9">
        <f t="shared" si="0"/>
        <v>0</v>
      </c>
      <c r="G35" s="178"/>
      <c r="H35" s="178"/>
      <c r="I35" s="178"/>
      <c r="K35" s="178"/>
      <c r="L35" s="178"/>
      <c r="M35" s="178"/>
      <c r="N35" s="178"/>
    </row>
    <row r="36" spans="2:14" x14ac:dyDescent="0.25">
      <c r="B36" s="3">
        <v>24</v>
      </c>
      <c r="C36" s="3"/>
      <c r="D36" s="3"/>
      <c r="E36" s="9">
        <f t="shared" si="0"/>
        <v>0</v>
      </c>
      <c r="G36" s="178"/>
      <c r="H36" s="178"/>
      <c r="I36" s="178"/>
      <c r="K36" s="178"/>
      <c r="L36" s="178"/>
      <c r="M36" s="178"/>
      <c r="N36" s="178"/>
    </row>
    <row r="37" spans="2:14" x14ac:dyDescent="0.25">
      <c r="B37" s="3">
        <v>25</v>
      </c>
      <c r="C37" s="3"/>
      <c r="D37" s="3"/>
      <c r="E37" s="9">
        <f t="shared" si="0"/>
        <v>0</v>
      </c>
      <c r="G37" s="178"/>
      <c r="H37" s="178"/>
      <c r="I37" s="178"/>
      <c r="K37" s="178"/>
      <c r="L37" s="178"/>
      <c r="M37" s="178"/>
      <c r="N37" s="178"/>
    </row>
    <row r="38" spans="2:14" x14ac:dyDescent="0.25">
      <c r="B38" s="3">
        <v>26</v>
      </c>
      <c r="C38" s="3"/>
      <c r="D38" s="3"/>
      <c r="E38" s="9">
        <f t="shared" si="0"/>
        <v>0</v>
      </c>
      <c r="G38" s="178"/>
      <c r="H38" s="178"/>
      <c r="I38" s="178"/>
      <c r="K38" s="178"/>
      <c r="L38" s="178"/>
      <c r="M38" s="178"/>
      <c r="N38" s="178"/>
    </row>
    <row r="39" spans="2:14" x14ac:dyDescent="0.25">
      <c r="B39" s="3">
        <v>27</v>
      </c>
      <c r="C39" s="3"/>
      <c r="D39" s="3"/>
      <c r="E39" s="9">
        <f t="shared" si="0"/>
        <v>0</v>
      </c>
      <c r="G39" s="178"/>
      <c r="H39" s="178"/>
      <c r="I39" s="178"/>
      <c r="K39" s="178"/>
      <c r="L39" s="178"/>
      <c r="M39" s="178"/>
      <c r="N39" s="178"/>
    </row>
    <row r="40" spans="2:14" x14ac:dyDescent="0.25">
      <c r="B40" s="3">
        <v>28</v>
      </c>
      <c r="C40" s="3"/>
      <c r="D40" s="3"/>
      <c r="E40" s="9">
        <f t="shared" si="0"/>
        <v>0</v>
      </c>
      <c r="G40" s="178"/>
      <c r="H40" s="178"/>
      <c r="I40" s="178"/>
      <c r="K40" s="178"/>
      <c r="L40" s="178"/>
      <c r="M40" s="178"/>
      <c r="N40" s="178"/>
    </row>
    <row r="41" spans="2:14" x14ac:dyDescent="0.25">
      <c r="B41" s="3">
        <v>29</v>
      </c>
      <c r="C41" s="3"/>
      <c r="D41" s="3"/>
      <c r="E41" s="9">
        <f t="shared" si="0"/>
        <v>0</v>
      </c>
      <c r="G41" s="178"/>
      <c r="H41" s="178"/>
      <c r="I41" s="178"/>
      <c r="K41" s="178"/>
      <c r="L41" s="178"/>
      <c r="M41" s="178"/>
      <c r="N41" s="178"/>
    </row>
    <row r="42" spans="2:14" x14ac:dyDescent="0.25">
      <c r="B42" s="3">
        <v>30</v>
      </c>
      <c r="C42" s="3"/>
      <c r="D42" s="3"/>
      <c r="E42" s="9">
        <f t="shared" si="0"/>
        <v>0</v>
      </c>
      <c r="G42" s="178"/>
      <c r="H42" s="178"/>
      <c r="I42" s="178"/>
      <c r="K42" s="178"/>
      <c r="L42" s="178"/>
      <c r="M42" s="178"/>
      <c r="N42" s="178"/>
    </row>
    <row r="43" spans="2:14" x14ac:dyDescent="0.25">
      <c r="B43" s="290" t="s">
        <v>1</v>
      </c>
      <c r="C43" s="290"/>
      <c r="D43" s="291">
        <f>+SUM(E13:E42)</f>
        <v>0</v>
      </c>
      <c r="E43" s="291"/>
      <c r="G43" s="178"/>
      <c r="H43" s="178"/>
      <c r="I43" s="178"/>
      <c r="K43" s="178"/>
      <c r="L43" s="178"/>
      <c r="M43" s="178"/>
      <c r="N43" s="178"/>
    </row>
    <row r="44" spans="2:14" x14ac:dyDescent="0.25">
      <c r="B44" s="178"/>
      <c r="C44" s="178"/>
      <c r="D44" s="178"/>
      <c r="E44" s="196"/>
      <c r="G44" s="178"/>
      <c r="H44" s="178"/>
      <c r="I44" s="178"/>
      <c r="K44" s="178"/>
      <c r="L44" s="178"/>
      <c r="M44" s="178"/>
      <c r="N44" s="178"/>
    </row>
    <row r="45" spans="2:14" x14ac:dyDescent="0.25">
      <c r="B45" s="178"/>
      <c r="C45" s="178"/>
      <c r="D45" s="178"/>
      <c r="E45" s="196"/>
      <c r="G45" s="178"/>
      <c r="H45" s="178"/>
      <c r="I45" s="178"/>
      <c r="K45" s="178"/>
      <c r="L45" s="178"/>
      <c r="M45" s="178"/>
      <c r="N45" s="178"/>
    </row>
    <row r="46" spans="2:14" x14ac:dyDescent="0.25">
      <c r="B46" s="178"/>
      <c r="C46" s="178"/>
      <c r="D46" s="178"/>
      <c r="E46" s="196"/>
      <c r="G46" s="178"/>
      <c r="H46" s="178"/>
      <c r="I46" s="178"/>
      <c r="K46" s="178"/>
      <c r="L46" s="178"/>
      <c r="M46" s="178"/>
      <c r="N46" s="178"/>
    </row>
    <row r="47" spans="2:14" x14ac:dyDescent="0.25">
      <c r="B47" s="178"/>
      <c r="C47" s="178"/>
      <c r="D47" s="178"/>
      <c r="E47" s="196"/>
      <c r="G47" s="178"/>
      <c r="H47" s="178"/>
      <c r="I47" s="178"/>
      <c r="K47" s="178"/>
      <c r="L47" s="178"/>
      <c r="M47" s="178"/>
      <c r="N47" s="178"/>
    </row>
    <row r="48" spans="2:14" x14ac:dyDescent="0.25">
      <c r="B48" s="178"/>
      <c r="C48" s="178"/>
      <c r="D48" s="178"/>
      <c r="E48" s="196"/>
      <c r="G48" s="178"/>
      <c r="H48" s="178"/>
      <c r="I48" s="178"/>
      <c r="K48" s="178"/>
      <c r="L48" s="178"/>
      <c r="M48" s="178"/>
      <c r="N48" s="178"/>
    </row>
    <row r="49" spans="2:14" x14ac:dyDescent="0.25">
      <c r="B49" s="178"/>
      <c r="C49" s="178"/>
      <c r="D49" s="178"/>
      <c r="E49" s="196"/>
      <c r="G49" s="178"/>
      <c r="H49" s="178"/>
      <c r="I49" s="178"/>
      <c r="K49" s="178"/>
      <c r="L49" s="178"/>
      <c r="M49" s="178"/>
      <c r="N49" s="178"/>
    </row>
    <row r="50" spans="2:14" x14ac:dyDescent="0.25">
      <c r="B50" s="178"/>
      <c r="C50" s="178"/>
      <c r="D50" s="178"/>
      <c r="E50" s="196"/>
      <c r="G50" s="178"/>
      <c r="H50" s="178"/>
      <c r="I50" s="178"/>
      <c r="K50" s="178"/>
      <c r="L50" s="178"/>
      <c r="M50" s="178"/>
      <c r="N50" s="178"/>
    </row>
    <row r="51" spans="2:14" x14ac:dyDescent="0.25">
      <c r="B51" s="178"/>
      <c r="C51" s="178"/>
      <c r="D51" s="178"/>
      <c r="E51" s="196"/>
      <c r="G51" s="178"/>
      <c r="H51" s="178"/>
      <c r="I51" s="178"/>
      <c r="K51" s="178"/>
      <c r="L51" s="178"/>
      <c r="M51" s="178"/>
      <c r="N51" s="178"/>
    </row>
    <row r="52" spans="2:14" x14ac:dyDescent="0.25">
      <c r="B52" s="178"/>
      <c r="C52" s="178"/>
      <c r="D52" s="178"/>
      <c r="E52" s="196"/>
      <c r="G52" s="178"/>
      <c r="H52" s="178"/>
      <c r="I52" s="178"/>
      <c r="K52" s="178"/>
      <c r="L52" s="178"/>
      <c r="M52" s="178"/>
      <c r="N52" s="178"/>
    </row>
    <row r="53" spans="2:14" x14ac:dyDescent="0.25">
      <c r="B53" s="178"/>
      <c r="C53" s="178"/>
      <c r="D53" s="178"/>
      <c r="E53" s="196"/>
      <c r="G53" s="178"/>
      <c r="H53" s="178"/>
      <c r="I53" s="178"/>
      <c r="K53" s="178"/>
      <c r="L53" s="178"/>
      <c r="M53" s="178"/>
      <c r="N53" s="178"/>
    </row>
    <row r="54" spans="2:14" x14ac:dyDescent="0.25">
      <c r="B54" s="178"/>
      <c r="C54" s="178"/>
      <c r="D54" s="178"/>
      <c r="E54" s="196"/>
      <c r="G54" s="178"/>
      <c r="H54" s="178"/>
      <c r="I54" s="178"/>
      <c r="K54" s="178"/>
      <c r="L54" s="178"/>
      <c r="M54" s="178"/>
      <c r="N54" s="178"/>
    </row>
    <row r="55" spans="2:14" x14ac:dyDescent="0.25">
      <c r="B55" s="178"/>
      <c r="C55" s="178"/>
      <c r="D55" s="178"/>
      <c r="E55" s="196"/>
      <c r="G55" s="178"/>
      <c r="H55" s="178"/>
      <c r="I55" s="178"/>
      <c r="K55" s="178"/>
      <c r="L55" s="178"/>
      <c r="M55" s="178"/>
      <c r="N55" s="178"/>
    </row>
    <row r="56" spans="2:14" x14ac:dyDescent="0.25">
      <c r="B56" s="178"/>
      <c r="C56" s="178"/>
      <c r="D56" s="178"/>
      <c r="E56" s="196"/>
      <c r="G56" s="178"/>
      <c r="H56" s="178"/>
      <c r="I56" s="178"/>
      <c r="K56" s="178"/>
      <c r="L56" s="178"/>
      <c r="M56" s="178"/>
      <c r="N56" s="178"/>
    </row>
    <row r="57" spans="2:14" x14ac:dyDescent="0.25">
      <c r="B57" s="178"/>
      <c r="C57" s="178"/>
      <c r="D57" s="178"/>
      <c r="E57" s="196"/>
      <c r="G57" s="178"/>
      <c r="H57" s="178"/>
      <c r="I57" s="178"/>
      <c r="K57" s="178"/>
      <c r="L57" s="178"/>
      <c r="M57" s="178"/>
      <c r="N57" s="178"/>
    </row>
    <row r="58" spans="2:14" x14ac:dyDescent="0.25">
      <c r="B58" s="178"/>
      <c r="C58" s="178"/>
      <c r="D58" s="178"/>
      <c r="E58" s="196"/>
      <c r="G58" s="178"/>
      <c r="H58" s="178"/>
      <c r="I58" s="178"/>
      <c r="K58" s="178"/>
      <c r="L58" s="178"/>
      <c r="M58" s="178"/>
      <c r="N58" s="178"/>
    </row>
    <row r="59" spans="2:14" x14ac:dyDescent="0.25">
      <c r="B59" s="178"/>
      <c r="C59" s="178"/>
      <c r="D59" s="178"/>
      <c r="E59" s="196"/>
      <c r="G59" s="178"/>
      <c r="H59" s="178"/>
      <c r="I59" s="178"/>
      <c r="K59" s="178"/>
      <c r="L59" s="178"/>
      <c r="M59" s="178"/>
      <c r="N59" s="178"/>
    </row>
    <row r="60" spans="2:14" x14ac:dyDescent="0.25">
      <c r="B60" s="178"/>
      <c r="C60" s="178"/>
      <c r="D60" s="178"/>
      <c r="E60" s="196"/>
      <c r="G60" s="178"/>
      <c r="H60" s="178"/>
      <c r="I60" s="178"/>
      <c r="K60" s="178"/>
      <c r="L60" s="178"/>
      <c r="M60" s="178"/>
      <c r="N60" s="178"/>
    </row>
    <row r="61" spans="2:14" x14ac:dyDescent="0.25">
      <c r="B61" s="178"/>
      <c r="C61" s="178"/>
      <c r="D61" s="178"/>
      <c r="E61" s="196"/>
      <c r="G61" s="178"/>
      <c r="H61" s="178"/>
      <c r="I61" s="178"/>
      <c r="K61" s="178"/>
      <c r="L61" s="178"/>
      <c r="M61" s="178"/>
      <c r="N61" s="178"/>
    </row>
    <row r="62" spans="2:14" x14ac:dyDescent="0.25">
      <c r="B62" s="178"/>
      <c r="C62" s="178"/>
      <c r="D62" s="178"/>
      <c r="E62" s="196"/>
      <c r="G62" s="178"/>
      <c r="H62" s="178"/>
      <c r="I62" s="178"/>
      <c r="K62" s="178"/>
      <c r="L62" s="178"/>
      <c r="M62" s="178"/>
      <c r="N62" s="178"/>
    </row>
    <row r="63" spans="2:14" x14ac:dyDescent="0.25">
      <c r="B63" s="178"/>
      <c r="C63" s="178"/>
      <c r="D63" s="178"/>
      <c r="E63" s="196"/>
      <c r="G63" s="178"/>
      <c r="H63" s="178"/>
      <c r="I63" s="178"/>
      <c r="K63" s="178"/>
      <c r="L63" s="178"/>
      <c r="M63" s="178"/>
      <c r="N63" s="178"/>
    </row>
    <row r="64" spans="2:14" x14ac:dyDescent="0.25">
      <c r="B64" s="178"/>
      <c r="C64" s="178"/>
      <c r="D64" s="178"/>
      <c r="E64" s="196"/>
      <c r="G64" s="178"/>
      <c r="H64" s="178"/>
      <c r="I64" s="178"/>
      <c r="K64" s="178"/>
      <c r="L64" s="178"/>
      <c r="M64" s="178"/>
      <c r="N64" s="178"/>
    </row>
    <row r="65" spans="2:14" x14ac:dyDescent="0.25">
      <c r="B65" s="178"/>
      <c r="C65" s="178"/>
      <c r="D65" s="178"/>
      <c r="E65" s="196"/>
      <c r="G65" s="178"/>
      <c r="H65" s="178"/>
      <c r="I65" s="178"/>
      <c r="K65" s="178"/>
      <c r="L65" s="178"/>
      <c r="M65" s="178"/>
      <c r="N65" s="178"/>
    </row>
    <row r="66" spans="2:14" x14ac:dyDescent="0.25">
      <c r="B66" s="178"/>
      <c r="C66" s="178"/>
      <c r="D66" s="178"/>
      <c r="E66" s="196"/>
      <c r="G66" s="178"/>
      <c r="H66" s="178"/>
      <c r="I66" s="178"/>
      <c r="K66" s="178"/>
      <c r="L66" s="178"/>
      <c r="M66" s="178"/>
      <c r="N66" s="178"/>
    </row>
    <row r="67" spans="2:14" x14ac:dyDescent="0.25">
      <c r="B67" s="178"/>
      <c r="C67" s="178"/>
      <c r="D67" s="178"/>
      <c r="E67" s="196"/>
      <c r="G67" s="178"/>
      <c r="H67" s="178"/>
      <c r="I67" s="178"/>
      <c r="K67" s="178"/>
      <c r="L67" s="178"/>
      <c r="M67" s="178"/>
      <c r="N67" s="178"/>
    </row>
    <row r="68" spans="2:14" x14ac:dyDescent="0.25">
      <c r="B68" s="178"/>
      <c r="C68" s="178"/>
      <c r="D68" s="178"/>
      <c r="E68" s="196"/>
      <c r="G68" s="178"/>
      <c r="H68" s="178"/>
      <c r="I68" s="178"/>
      <c r="K68" s="178"/>
      <c r="L68" s="178"/>
      <c r="M68" s="178"/>
      <c r="N68" s="178"/>
    </row>
    <row r="69" spans="2:14" x14ac:dyDescent="0.25">
      <c r="B69" s="178"/>
      <c r="C69" s="178"/>
      <c r="D69" s="178"/>
      <c r="E69" s="196"/>
      <c r="G69" s="178"/>
      <c r="H69" s="178"/>
      <c r="I69" s="178"/>
      <c r="K69" s="178"/>
      <c r="L69" s="178"/>
      <c r="M69" s="178"/>
      <c r="N69" s="178"/>
    </row>
    <row r="70" spans="2:14" x14ac:dyDescent="0.25">
      <c r="B70" s="178"/>
      <c r="C70" s="178"/>
      <c r="D70" s="178"/>
      <c r="E70" s="196"/>
      <c r="G70" s="178"/>
      <c r="H70" s="178"/>
      <c r="I70" s="178"/>
      <c r="K70" s="178"/>
      <c r="L70" s="178"/>
      <c r="M70" s="178"/>
      <c r="N70" s="178"/>
    </row>
    <row r="71" spans="2:14" x14ac:dyDescent="0.25">
      <c r="B71" s="178"/>
      <c r="C71" s="178"/>
      <c r="D71" s="178"/>
      <c r="E71" s="196"/>
      <c r="G71" s="178"/>
      <c r="H71" s="178"/>
      <c r="I71" s="178"/>
      <c r="K71" s="178"/>
      <c r="L71" s="178"/>
      <c r="M71" s="178"/>
      <c r="N71" s="178"/>
    </row>
    <row r="72" spans="2:14" x14ac:dyDescent="0.25">
      <c r="B72" s="178"/>
      <c r="C72" s="178"/>
      <c r="D72" s="178"/>
      <c r="E72" s="196"/>
      <c r="G72" s="178"/>
      <c r="H72" s="178"/>
      <c r="I72" s="178"/>
      <c r="K72" s="178"/>
      <c r="L72" s="178"/>
      <c r="M72" s="178"/>
      <c r="N72" s="178"/>
    </row>
    <row r="73" spans="2:14" x14ac:dyDescent="0.25">
      <c r="B73" s="178"/>
      <c r="C73" s="178"/>
      <c r="D73" s="178"/>
      <c r="E73" s="196"/>
      <c r="G73" s="178"/>
      <c r="H73" s="178"/>
      <c r="I73" s="178"/>
      <c r="K73" s="178"/>
      <c r="L73" s="178"/>
      <c r="M73" s="178"/>
      <c r="N73" s="178"/>
    </row>
    <row r="74" spans="2:14" x14ac:dyDescent="0.25">
      <c r="B74" s="178"/>
      <c r="C74" s="178"/>
      <c r="D74" s="178"/>
      <c r="E74" s="196"/>
      <c r="G74" s="178"/>
      <c r="H74" s="178"/>
      <c r="I74" s="178"/>
      <c r="K74" s="178"/>
      <c r="L74" s="178"/>
      <c r="M74" s="178"/>
      <c r="N74" s="178"/>
    </row>
    <row r="75" spans="2:14" x14ac:dyDescent="0.25">
      <c r="G75" s="178"/>
      <c r="H75" s="178"/>
      <c r="I75" s="178"/>
      <c r="K75" s="178"/>
      <c r="L75" s="178"/>
      <c r="M75" s="178"/>
      <c r="N75" s="178"/>
    </row>
    <row r="76" spans="2:14" x14ac:dyDescent="0.25">
      <c r="G76" s="178"/>
      <c r="H76" s="178"/>
      <c r="I76" s="178"/>
      <c r="K76" s="178"/>
      <c r="L76" s="178"/>
      <c r="M76" s="178"/>
      <c r="N76" s="178"/>
    </row>
    <row r="77" spans="2:14" x14ac:dyDescent="0.25">
      <c r="G77" s="178"/>
      <c r="H77" s="178"/>
      <c r="I77" s="178"/>
      <c r="K77" s="178"/>
      <c r="L77" s="178"/>
      <c r="M77" s="178"/>
      <c r="N77" s="178"/>
    </row>
    <row r="78" spans="2:14" x14ac:dyDescent="0.25">
      <c r="G78" s="178"/>
      <c r="H78" s="178"/>
      <c r="I78" s="178"/>
      <c r="K78" s="178"/>
      <c r="L78" s="178"/>
      <c r="M78" s="178"/>
      <c r="N78" s="178"/>
    </row>
    <row r="79" spans="2:14" x14ac:dyDescent="0.25">
      <c r="G79" s="178"/>
      <c r="H79" s="178"/>
      <c r="I79" s="178"/>
      <c r="K79" s="178"/>
      <c r="L79" s="178"/>
      <c r="M79" s="178"/>
      <c r="N79" s="178"/>
    </row>
    <row r="80" spans="2:14" x14ac:dyDescent="0.25">
      <c r="G80" s="178"/>
      <c r="H80" s="178"/>
      <c r="I80" s="178"/>
      <c r="K80" s="178"/>
      <c r="L80" s="178"/>
      <c r="M80" s="178"/>
      <c r="N80" s="178"/>
    </row>
    <row r="81" spans="7:14" x14ac:dyDescent="0.25">
      <c r="G81" s="178"/>
      <c r="H81" s="178"/>
      <c r="I81" s="178"/>
      <c r="K81" s="178"/>
      <c r="L81" s="178"/>
      <c r="M81" s="178"/>
      <c r="N81" s="178"/>
    </row>
    <row r="82" spans="7:14" x14ac:dyDescent="0.25">
      <c r="G82" s="178"/>
      <c r="H82" s="178"/>
      <c r="I82" s="178"/>
      <c r="K82" s="178"/>
      <c r="L82" s="178"/>
      <c r="M82" s="178"/>
      <c r="N82" s="178"/>
    </row>
    <row r="83" spans="7:14" x14ac:dyDescent="0.25">
      <c r="G83" s="178"/>
      <c r="H83" s="178"/>
      <c r="I83" s="178"/>
      <c r="K83" s="178"/>
      <c r="L83" s="178"/>
      <c r="M83" s="178"/>
      <c r="N83" s="178"/>
    </row>
    <row r="84" spans="7:14" x14ac:dyDescent="0.25">
      <c r="G84" s="178"/>
      <c r="H84" s="178"/>
      <c r="I84" s="178"/>
      <c r="K84" s="178"/>
      <c r="L84" s="178"/>
      <c r="M84" s="178"/>
      <c r="N84" s="178"/>
    </row>
    <row r="85" spans="7:14" x14ac:dyDescent="0.25">
      <c r="G85" s="178"/>
      <c r="H85" s="178"/>
      <c r="I85" s="178"/>
      <c r="K85" s="178"/>
      <c r="L85" s="178"/>
      <c r="M85" s="178"/>
      <c r="N85" s="178"/>
    </row>
    <row r="86" spans="7:14" x14ac:dyDescent="0.25">
      <c r="G86" s="178"/>
      <c r="H86" s="178"/>
      <c r="I86" s="178"/>
      <c r="K86" s="178"/>
      <c r="L86" s="178"/>
      <c r="M86" s="178"/>
      <c r="N86" s="178"/>
    </row>
    <row r="87" spans="7:14" x14ac:dyDescent="0.25">
      <c r="G87" s="178"/>
      <c r="H87" s="178"/>
      <c r="I87" s="178"/>
      <c r="K87" s="178"/>
      <c r="L87" s="178"/>
      <c r="M87" s="178"/>
      <c r="N87" s="178"/>
    </row>
    <row r="88" spans="7:14" x14ac:dyDescent="0.25">
      <c r="G88" s="178"/>
      <c r="H88" s="178"/>
      <c r="I88" s="178"/>
      <c r="K88" s="178"/>
      <c r="L88" s="178"/>
      <c r="M88" s="178"/>
      <c r="N88" s="178"/>
    </row>
    <row r="89" spans="7:14" x14ac:dyDescent="0.25">
      <c r="K89" s="178"/>
      <c r="L89" s="178"/>
      <c r="M89" s="178"/>
      <c r="N89" s="178"/>
    </row>
    <row r="90" spans="7:14" x14ac:dyDescent="0.25">
      <c r="K90" s="178"/>
      <c r="L90" s="178"/>
      <c r="M90" s="178"/>
      <c r="N90" s="178"/>
    </row>
    <row r="91" spans="7:14" x14ac:dyDescent="0.25">
      <c r="K91" s="178"/>
      <c r="L91" s="178"/>
      <c r="M91" s="178"/>
      <c r="N91" s="178"/>
    </row>
    <row r="92" spans="7:14" x14ac:dyDescent="0.25">
      <c r="K92" s="178"/>
      <c r="L92" s="178"/>
      <c r="M92" s="178"/>
      <c r="N92" s="178"/>
    </row>
    <row r="93" spans="7:14" x14ac:dyDescent="0.25">
      <c r="K93" s="178"/>
      <c r="L93" s="178"/>
      <c r="M93" s="178"/>
      <c r="N93" s="178"/>
    </row>
    <row r="94" spans="7:14" x14ac:dyDescent="0.25">
      <c r="K94" s="178"/>
      <c r="L94" s="178"/>
      <c r="M94" s="178"/>
      <c r="N94" s="178"/>
    </row>
    <row r="95" spans="7:14" x14ac:dyDescent="0.25">
      <c r="K95" s="178"/>
      <c r="L95" s="178"/>
      <c r="M95" s="178"/>
      <c r="N95" s="178"/>
    </row>
    <row r="96" spans="7:14" x14ac:dyDescent="0.25">
      <c r="K96" s="178"/>
      <c r="L96" s="178"/>
      <c r="M96" s="178"/>
      <c r="N96" s="178"/>
    </row>
  </sheetData>
  <mergeCells count="13">
    <mergeCell ref="D43:E43"/>
    <mergeCell ref="B43:C43"/>
    <mergeCell ref="G20:I20"/>
    <mergeCell ref="G26:H26"/>
    <mergeCell ref="G30:H31"/>
    <mergeCell ref="I30:I31"/>
    <mergeCell ref="B7:I7"/>
    <mergeCell ref="B8:I8"/>
    <mergeCell ref="K11:N20"/>
    <mergeCell ref="B9:I9"/>
    <mergeCell ref="B10:E11"/>
    <mergeCell ref="G10:I11"/>
    <mergeCell ref="G17:H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21ED-92FA-4439-ACCD-0E0A624C7EFC}">
  <dimension ref="A1:AF200"/>
  <sheetViews>
    <sheetView workbookViewId="0">
      <selection activeCell="F6" sqref="F6"/>
    </sheetView>
  </sheetViews>
  <sheetFormatPr baseColWidth="10" defaultRowHeight="15" x14ac:dyDescent="0.25"/>
  <cols>
    <col min="1" max="1" width="11.42578125" style="178"/>
    <col min="3" max="3" width="24.5703125" customWidth="1"/>
    <col min="4" max="4" width="17.5703125" customWidth="1"/>
    <col min="5" max="5" width="20.28515625" customWidth="1"/>
    <col min="6" max="6" width="19.85546875" bestFit="1" customWidth="1"/>
    <col min="7" max="7" width="11.42578125" style="178"/>
    <col min="12" max="32" width="11.42578125" style="178"/>
  </cols>
  <sheetData>
    <row r="1" spans="2:11" s="178" customFormat="1" x14ac:dyDescent="0.25"/>
    <row r="2" spans="2:11" s="178" customFormat="1" x14ac:dyDescent="0.25"/>
    <row r="3" spans="2:11" s="178" customFormat="1" ht="18.75" x14ac:dyDescent="0.3">
      <c r="B3" s="236" t="s">
        <v>162</v>
      </c>
      <c r="C3" s="236"/>
      <c r="D3" s="236"/>
      <c r="E3" s="236"/>
      <c r="F3" s="236"/>
      <c r="G3" s="203"/>
      <c r="H3" s="203"/>
      <c r="I3" s="203"/>
    </row>
    <row r="4" spans="2:11" s="178" customFormat="1" x14ac:dyDescent="0.25">
      <c r="B4" s="219" t="s">
        <v>219</v>
      </c>
      <c r="C4" s="219"/>
      <c r="D4" s="219"/>
      <c r="E4" s="219"/>
      <c r="F4" s="219"/>
      <c r="G4" s="208"/>
      <c r="H4" s="208"/>
      <c r="I4" s="208"/>
    </row>
    <row r="5" spans="2:11" s="178" customFormat="1" x14ac:dyDescent="0.25">
      <c r="B5" s="289" t="s">
        <v>248</v>
      </c>
      <c r="C5" s="289"/>
      <c r="D5" s="289"/>
      <c r="E5" s="289"/>
      <c r="F5" s="289"/>
      <c r="G5" s="209"/>
      <c r="H5" s="209"/>
      <c r="I5" s="209"/>
    </row>
    <row r="6" spans="2:11" s="178" customFormat="1" ht="15.75" thickBot="1" x14ac:dyDescent="0.3"/>
    <row r="7" spans="2:11" x14ac:dyDescent="0.25">
      <c r="B7" s="296" t="s">
        <v>91</v>
      </c>
      <c r="C7" s="296"/>
      <c r="D7" s="296"/>
      <c r="E7" s="296"/>
      <c r="F7" s="297"/>
      <c r="H7" s="246" t="s">
        <v>249</v>
      </c>
      <c r="I7" s="247"/>
      <c r="J7" s="247"/>
      <c r="K7" s="248"/>
    </row>
    <row r="8" spans="2:11" x14ac:dyDescent="0.25">
      <c r="B8" s="3" t="s">
        <v>159</v>
      </c>
      <c r="C8" s="73" t="s">
        <v>92</v>
      </c>
      <c r="D8" s="73" t="s">
        <v>93</v>
      </c>
      <c r="E8" s="73" t="s">
        <v>94</v>
      </c>
      <c r="F8" s="73" t="s">
        <v>89</v>
      </c>
      <c r="H8" s="249"/>
      <c r="I8" s="250"/>
      <c r="J8" s="250"/>
      <c r="K8" s="251"/>
    </row>
    <row r="9" spans="2:11" x14ac:dyDescent="0.25">
      <c r="B9" s="3"/>
      <c r="C9" s="3" t="s">
        <v>95</v>
      </c>
      <c r="D9" s="3"/>
      <c r="E9" s="75"/>
      <c r="F9" s="75">
        <f>SUM(D9*E9)</f>
        <v>0</v>
      </c>
      <c r="H9" s="249"/>
      <c r="I9" s="250"/>
      <c r="J9" s="250"/>
      <c r="K9" s="251"/>
    </row>
    <row r="10" spans="2:11" x14ac:dyDescent="0.25">
      <c r="B10" s="3"/>
      <c r="C10" s="3" t="s">
        <v>96</v>
      </c>
      <c r="D10" s="3"/>
      <c r="E10" s="75"/>
      <c r="F10" s="75">
        <f t="shared" ref="F10:F13" si="0">SUM(D10*E10)</f>
        <v>0</v>
      </c>
      <c r="H10" s="249"/>
      <c r="I10" s="250"/>
      <c r="J10" s="250"/>
      <c r="K10" s="251"/>
    </row>
    <row r="11" spans="2:11" x14ac:dyDescent="0.25">
      <c r="B11" s="3"/>
      <c r="C11" s="3" t="s">
        <v>97</v>
      </c>
      <c r="D11" s="3"/>
      <c r="E11" s="75"/>
      <c r="F11" s="75">
        <f t="shared" si="0"/>
        <v>0</v>
      </c>
      <c r="H11" s="249"/>
      <c r="I11" s="250"/>
      <c r="J11" s="250"/>
      <c r="K11" s="251"/>
    </row>
    <row r="12" spans="2:11" x14ac:dyDescent="0.25">
      <c r="B12" s="3"/>
      <c r="C12" s="3" t="s">
        <v>98</v>
      </c>
      <c r="D12" s="3"/>
      <c r="E12" s="75"/>
      <c r="F12" s="75">
        <f t="shared" si="0"/>
        <v>0</v>
      </c>
      <c r="H12" s="249"/>
      <c r="I12" s="250"/>
      <c r="J12" s="250"/>
      <c r="K12" s="251"/>
    </row>
    <row r="13" spans="2:11" x14ac:dyDescent="0.25">
      <c r="B13" s="3"/>
      <c r="C13" s="3" t="s">
        <v>99</v>
      </c>
      <c r="D13" s="3"/>
      <c r="E13" s="75"/>
      <c r="F13" s="75">
        <f t="shared" si="0"/>
        <v>0</v>
      </c>
      <c r="H13" s="249"/>
      <c r="I13" s="250"/>
      <c r="J13" s="250"/>
      <c r="K13" s="251"/>
    </row>
    <row r="14" spans="2:11" x14ac:dyDescent="0.25">
      <c r="B14" s="3"/>
      <c r="C14" s="299" t="s">
        <v>89</v>
      </c>
      <c r="D14" s="300"/>
      <c r="E14" s="301">
        <f>SUM(F9:F13)</f>
        <v>0</v>
      </c>
      <c r="F14" s="302"/>
      <c r="H14" s="249"/>
      <c r="I14" s="250"/>
      <c r="J14" s="250"/>
      <c r="K14" s="251"/>
    </row>
    <row r="15" spans="2:11" x14ac:dyDescent="0.25">
      <c r="B15" s="178"/>
      <c r="C15" s="178"/>
      <c r="D15" s="178"/>
      <c r="E15" s="178"/>
      <c r="F15" s="178"/>
      <c r="H15" s="249"/>
      <c r="I15" s="250"/>
      <c r="J15" s="250"/>
      <c r="K15" s="251"/>
    </row>
    <row r="16" spans="2:11" ht="15.75" thickBot="1" x14ac:dyDescent="0.3">
      <c r="B16" s="178"/>
      <c r="C16" s="178"/>
      <c r="D16" s="178"/>
      <c r="E16" s="178"/>
      <c r="F16" s="178"/>
      <c r="H16" s="252"/>
      <c r="I16" s="253"/>
      <c r="J16" s="253"/>
      <c r="K16" s="254"/>
    </row>
    <row r="17" spans="2:11" x14ac:dyDescent="0.25">
      <c r="B17" s="296" t="s">
        <v>100</v>
      </c>
      <c r="C17" s="296"/>
      <c r="D17" s="296"/>
      <c r="E17" s="296"/>
      <c r="F17" s="297"/>
      <c r="H17" s="178"/>
      <c r="I17" s="178"/>
      <c r="J17" s="178"/>
      <c r="K17" s="178"/>
    </row>
    <row r="18" spans="2:11" x14ac:dyDescent="0.25">
      <c r="B18" s="2" t="s">
        <v>159</v>
      </c>
      <c r="C18" s="6" t="s">
        <v>101</v>
      </c>
      <c r="D18" s="73" t="s">
        <v>93</v>
      </c>
      <c r="E18" s="73" t="s">
        <v>94</v>
      </c>
      <c r="F18" s="73" t="s">
        <v>89</v>
      </c>
      <c r="H18" s="178"/>
      <c r="I18" s="178"/>
      <c r="J18" s="178"/>
      <c r="K18" s="178"/>
    </row>
    <row r="19" spans="2:11" x14ac:dyDescent="0.25">
      <c r="B19" s="3"/>
      <c r="C19" s="3" t="s">
        <v>102</v>
      </c>
      <c r="D19" s="75"/>
      <c r="E19" s="3"/>
      <c r="F19" s="75">
        <f>SUM(D19*E19)</f>
        <v>0</v>
      </c>
      <c r="H19" s="178"/>
      <c r="I19" s="178"/>
      <c r="J19" s="178"/>
      <c r="K19" s="178"/>
    </row>
    <row r="20" spans="2:11" x14ac:dyDescent="0.25">
      <c r="B20" s="3"/>
      <c r="C20" s="3" t="s">
        <v>103</v>
      </c>
      <c r="D20" s="75"/>
      <c r="E20" s="3"/>
      <c r="F20" s="75">
        <f t="shared" ref="F20:F22" si="1">SUM(D20*E20)</f>
        <v>0</v>
      </c>
      <c r="H20" s="178"/>
      <c r="I20" s="178"/>
      <c r="J20" s="178"/>
      <c r="K20" s="178"/>
    </row>
    <row r="21" spans="2:11" x14ac:dyDescent="0.25">
      <c r="B21" s="3"/>
      <c r="C21" s="3" t="s">
        <v>104</v>
      </c>
      <c r="D21" s="75"/>
      <c r="E21" s="3"/>
      <c r="F21" s="75">
        <f t="shared" si="1"/>
        <v>0</v>
      </c>
      <c r="H21" s="178"/>
      <c r="I21" s="178"/>
      <c r="J21" s="178"/>
      <c r="K21" s="178"/>
    </row>
    <row r="22" spans="2:11" x14ac:dyDescent="0.25">
      <c r="B22" s="3"/>
      <c r="C22" s="3" t="s">
        <v>105</v>
      </c>
      <c r="D22" s="75"/>
      <c r="E22" s="3"/>
      <c r="F22" s="75">
        <f t="shared" si="1"/>
        <v>0</v>
      </c>
      <c r="H22" s="178"/>
      <c r="I22" s="178"/>
      <c r="J22" s="178"/>
      <c r="K22" s="178"/>
    </row>
    <row r="23" spans="2:11" x14ac:dyDescent="0.25">
      <c r="B23" s="3"/>
      <c r="C23" s="2" t="s">
        <v>89</v>
      </c>
      <c r="D23" s="77">
        <f>SUM(D19:D22)</f>
        <v>0</v>
      </c>
      <c r="E23" s="301">
        <f>SUM(F19:F22)</f>
        <v>0</v>
      </c>
      <c r="F23" s="302"/>
      <c r="H23" s="178"/>
      <c r="I23" s="178"/>
      <c r="J23" s="178"/>
      <c r="K23" s="178"/>
    </row>
    <row r="24" spans="2:11" x14ac:dyDescent="0.25">
      <c r="B24" s="178"/>
      <c r="C24" s="178"/>
      <c r="D24" s="178"/>
      <c r="E24" s="178"/>
      <c r="F24" s="178"/>
      <c r="H24" s="178"/>
      <c r="I24" s="178"/>
      <c r="J24" s="178"/>
      <c r="K24" s="178"/>
    </row>
    <row r="25" spans="2:11" x14ac:dyDescent="0.25">
      <c r="B25" s="178"/>
      <c r="C25" s="178"/>
      <c r="D25" s="178"/>
      <c r="E25" s="178"/>
      <c r="F25" s="178"/>
      <c r="H25" s="178"/>
      <c r="I25" s="178"/>
      <c r="J25" s="178"/>
      <c r="K25" s="178"/>
    </row>
    <row r="26" spans="2:11" x14ac:dyDescent="0.25">
      <c r="B26" s="308" t="s">
        <v>106</v>
      </c>
      <c r="C26" s="308"/>
      <c r="D26" s="308"/>
      <c r="E26" s="308"/>
      <c r="F26" s="308"/>
      <c r="H26" s="178"/>
      <c r="I26" s="178"/>
      <c r="J26" s="178"/>
      <c r="K26" s="178"/>
    </row>
    <row r="27" spans="2:11" x14ac:dyDescent="0.25">
      <c r="B27" s="73" t="s">
        <v>159</v>
      </c>
      <c r="C27" s="80" t="s">
        <v>92</v>
      </c>
      <c r="D27" s="74" t="s">
        <v>93</v>
      </c>
      <c r="E27" s="74" t="s">
        <v>94</v>
      </c>
      <c r="F27" s="74" t="s">
        <v>87</v>
      </c>
      <c r="H27" s="178"/>
      <c r="I27" s="178"/>
      <c r="J27" s="178"/>
      <c r="K27" s="178"/>
    </row>
    <row r="28" spans="2:11" x14ac:dyDescent="0.25">
      <c r="B28" s="3"/>
      <c r="C28" s="3" t="s">
        <v>107</v>
      </c>
      <c r="D28" s="3"/>
      <c r="E28" s="75"/>
      <c r="F28" s="75">
        <f>SUM(D28*E28)</f>
        <v>0</v>
      </c>
      <c r="H28" s="178"/>
      <c r="I28" s="178"/>
      <c r="J28" s="178"/>
      <c r="K28" s="178"/>
    </row>
    <row r="29" spans="2:11" x14ac:dyDescent="0.25">
      <c r="B29" s="3"/>
      <c r="C29" s="3" t="s">
        <v>108</v>
      </c>
      <c r="D29" s="3"/>
      <c r="E29" s="75"/>
      <c r="F29" s="75">
        <f t="shared" ref="F29:F43" si="2">SUM(D29*E29)</f>
        <v>0</v>
      </c>
      <c r="H29" s="178"/>
      <c r="I29" s="178"/>
      <c r="J29" s="178"/>
      <c r="K29" s="178"/>
    </row>
    <row r="30" spans="2:11" x14ac:dyDescent="0.25">
      <c r="B30" s="3"/>
      <c r="C30" s="3" t="s">
        <v>109</v>
      </c>
      <c r="D30" s="3"/>
      <c r="E30" s="75"/>
      <c r="F30" s="75">
        <f t="shared" si="2"/>
        <v>0</v>
      </c>
      <c r="H30" s="178"/>
      <c r="I30" s="178"/>
      <c r="J30" s="178"/>
      <c r="K30" s="178"/>
    </row>
    <row r="31" spans="2:11" x14ac:dyDescent="0.25">
      <c r="B31" s="3"/>
      <c r="C31" s="3" t="s">
        <v>110</v>
      </c>
      <c r="D31" s="3"/>
      <c r="E31" s="75"/>
      <c r="F31" s="75">
        <f t="shared" si="2"/>
        <v>0</v>
      </c>
      <c r="H31" s="178"/>
      <c r="I31" s="178"/>
      <c r="J31" s="178"/>
      <c r="K31" s="178"/>
    </row>
    <row r="32" spans="2:11" ht="30" x14ac:dyDescent="0.25">
      <c r="B32" s="3"/>
      <c r="C32" s="15" t="s">
        <v>111</v>
      </c>
      <c r="D32" s="3"/>
      <c r="E32" s="75"/>
      <c r="F32" s="75">
        <f t="shared" si="2"/>
        <v>0</v>
      </c>
      <c r="H32" s="178"/>
      <c r="I32" s="178"/>
      <c r="J32" s="178"/>
      <c r="K32" s="178"/>
    </row>
    <row r="33" spans="2:11" x14ac:dyDescent="0.25">
      <c r="B33" s="3"/>
      <c r="C33" s="3" t="s">
        <v>112</v>
      </c>
      <c r="D33" s="3"/>
      <c r="E33" s="75"/>
      <c r="F33" s="75">
        <f t="shared" si="2"/>
        <v>0</v>
      </c>
      <c r="H33" s="178"/>
      <c r="I33" s="178"/>
      <c r="J33" s="178"/>
      <c r="K33" s="178"/>
    </row>
    <row r="34" spans="2:11" ht="30" x14ac:dyDescent="0.25">
      <c r="B34" s="3"/>
      <c r="C34" s="15" t="s">
        <v>113</v>
      </c>
      <c r="D34" s="3"/>
      <c r="E34" s="75"/>
      <c r="F34" s="75">
        <f t="shared" si="2"/>
        <v>0</v>
      </c>
      <c r="H34" s="178"/>
      <c r="I34" s="178"/>
      <c r="J34" s="178"/>
      <c r="K34" s="178"/>
    </row>
    <row r="35" spans="2:11" ht="30" x14ac:dyDescent="0.25">
      <c r="B35" s="3"/>
      <c r="C35" s="15" t="s">
        <v>114</v>
      </c>
      <c r="D35" s="3"/>
      <c r="E35" s="75"/>
      <c r="F35" s="75">
        <f t="shared" si="2"/>
        <v>0</v>
      </c>
      <c r="H35" s="178"/>
      <c r="I35" s="178"/>
      <c r="J35" s="178"/>
      <c r="K35" s="178"/>
    </row>
    <row r="36" spans="2:11" ht="30" x14ac:dyDescent="0.25">
      <c r="B36" s="3"/>
      <c r="C36" s="81" t="s">
        <v>115</v>
      </c>
      <c r="D36" s="3"/>
      <c r="E36" s="75"/>
      <c r="F36" s="75">
        <f t="shared" si="2"/>
        <v>0</v>
      </c>
      <c r="H36" s="178"/>
      <c r="I36" s="178"/>
      <c r="J36" s="178"/>
      <c r="K36" s="178"/>
    </row>
    <row r="37" spans="2:11" ht="30" x14ac:dyDescent="0.25">
      <c r="B37" s="3"/>
      <c r="C37" s="15" t="s">
        <v>116</v>
      </c>
      <c r="D37" s="3"/>
      <c r="E37" s="75"/>
      <c r="F37" s="75">
        <f t="shared" si="2"/>
        <v>0</v>
      </c>
      <c r="H37" s="178"/>
      <c r="I37" s="178"/>
      <c r="J37" s="178"/>
      <c r="K37" s="178"/>
    </row>
    <row r="38" spans="2:11" ht="45" x14ac:dyDescent="0.25">
      <c r="B38" s="3"/>
      <c r="C38" s="15" t="s">
        <v>117</v>
      </c>
      <c r="D38" s="3"/>
      <c r="E38" s="75"/>
      <c r="F38" s="75">
        <f t="shared" si="2"/>
        <v>0</v>
      </c>
      <c r="H38" s="178"/>
      <c r="I38" s="178"/>
      <c r="J38" s="178"/>
      <c r="K38" s="178"/>
    </row>
    <row r="39" spans="2:11" x14ac:dyDescent="0.25">
      <c r="B39" s="3"/>
      <c r="C39" s="3" t="s">
        <v>118</v>
      </c>
      <c r="D39" s="3"/>
      <c r="E39" s="75"/>
      <c r="F39" s="75">
        <f t="shared" si="2"/>
        <v>0</v>
      </c>
      <c r="H39" s="178"/>
      <c r="I39" s="178"/>
      <c r="J39" s="178"/>
      <c r="K39" s="178"/>
    </row>
    <row r="40" spans="2:11" x14ac:dyDescent="0.25">
      <c r="B40" s="3"/>
      <c r="C40" s="3" t="s">
        <v>119</v>
      </c>
      <c r="D40" s="3"/>
      <c r="E40" s="75"/>
      <c r="F40" s="75">
        <f t="shared" si="2"/>
        <v>0</v>
      </c>
      <c r="H40" s="178"/>
      <c r="I40" s="178"/>
      <c r="J40" s="178"/>
      <c r="K40" s="178"/>
    </row>
    <row r="41" spans="2:11" x14ac:dyDescent="0.25">
      <c r="B41" s="3"/>
      <c r="C41" s="3" t="s">
        <v>120</v>
      </c>
      <c r="D41" s="3"/>
      <c r="E41" s="75"/>
      <c r="F41" s="75">
        <f t="shared" si="2"/>
        <v>0</v>
      </c>
      <c r="H41" s="178"/>
      <c r="I41" s="178"/>
      <c r="J41" s="178"/>
      <c r="K41" s="178"/>
    </row>
    <row r="42" spans="2:11" ht="30" x14ac:dyDescent="0.25">
      <c r="B42" s="3"/>
      <c r="C42" s="15" t="s">
        <v>121</v>
      </c>
      <c r="D42" s="3"/>
      <c r="E42" s="75"/>
      <c r="F42" s="75">
        <f t="shared" si="2"/>
        <v>0</v>
      </c>
      <c r="H42" s="178"/>
      <c r="I42" s="178"/>
      <c r="J42" s="178"/>
      <c r="K42" s="178"/>
    </row>
    <row r="43" spans="2:11" x14ac:dyDescent="0.25">
      <c r="B43" s="3"/>
      <c r="C43" s="3" t="s">
        <v>122</v>
      </c>
      <c r="D43" s="3"/>
      <c r="E43" s="75"/>
      <c r="F43" s="75">
        <f t="shared" si="2"/>
        <v>0</v>
      </c>
      <c r="H43" s="178"/>
      <c r="I43" s="178"/>
      <c r="J43" s="178"/>
      <c r="K43" s="178"/>
    </row>
    <row r="44" spans="2:11" x14ac:dyDescent="0.25">
      <c r="B44" s="3"/>
      <c r="C44" s="299" t="s">
        <v>89</v>
      </c>
      <c r="D44" s="303"/>
      <c r="E44" s="300"/>
      <c r="F44" s="78">
        <f>SUM(F28:F43)</f>
        <v>0</v>
      </c>
      <c r="H44" s="178"/>
      <c r="I44" s="178"/>
      <c r="J44" s="178"/>
      <c r="K44" s="178"/>
    </row>
    <row r="45" spans="2:11" s="178" customFormat="1" x14ac:dyDescent="0.25">
      <c r="C45" s="210"/>
      <c r="D45" s="210"/>
      <c r="E45" s="210"/>
      <c r="F45" s="211"/>
    </row>
    <row r="46" spans="2:11" x14ac:dyDescent="0.25">
      <c r="B46" s="296" t="s">
        <v>123</v>
      </c>
      <c r="C46" s="296"/>
      <c r="D46" s="296"/>
      <c r="E46" s="296"/>
      <c r="F46" s="296"/>
      <c r="H46" s="178"/>
      <c r="I46" s="178"/>
      <c r="J46" s="178"/>
      <c r="K46" s="178"/>
    </row>
    <row r="47" spans="2:11" x14ac:dyDescent="0.25">
      <c r="B47" s="2" t="s">
        <v>159</v>
      </c>
      <c r="C47" s="117" t="s">
        <v>92</v>
      </c>
      <c r="D47" s="5" t="s">
        <v>93</v>
      </c>
      <c r="E47" s="5" t="s">
        <v>94</v>
      </c>
      <c r="F47" s="5" t="s">
        <v>124</v>
      </c>
      <c r="H47" s="178"/>
      <c r="I47" s="178"/>
      <c r="J47" s="178"/>
      <c r="K47" s="178"/>
    </row>
    <row r="48" spans="2:11" x14ac:dyDescent="0.25">
      <c r="B48" s="3"/>
      <c r="C48" s="118" t="s">
        <v>125</v>
      </c>
      <c r="D48" s="4"/>
      <c r="E48" s="82"/>
      <c r="F48" s="83">
        <f>+D48*E48</f>
        <v>0</v>
      </c>
      <c r="H48" s="178"/>
      <c r="I48" s="178"/>
      <c r="J48" s="178"/>
      <c r="K48" s="178"/>
    </row>
    <row r="49" spans="2:11" ht="30" x14ac:dyDescent="0.25">
      <c r="B49" s="3"/>
      <c r="C49" s="131" t="s">
        <v>126</v>
      </c>
      <c r="D49" s="4"/>
      <c r="E49" s="82"/>
      <c r="F49" s="83">
        <f t="shared" ref="F49:F60" si="3">+D49*E49</f>
        <v>0</v>
      </c>
      <c r="H49" s="178"/>
      <c r="I49" s="178"/>
      <c r="J49" s="178"/>
      <c r="K49" s="178"/>
    </row>
    <row r="50" spans="2:11" ht="30" x14ac:dyDescent="0.25">
      <c r="B50" s="3"/>
      <c r="C50" s="131" t="s">
        <v>127</v>
      </c>
      <c r="D50" s="4"/>
      <c r="E50" s="82"/>
      <c r="F50" s="83">
        <f>+D50*E50</f>
        <v>0</v>
      </c>
      <c r="H50" s="178"/>
      <c r="I50" s="178"/>
      <c r="J50" s="178"/>
      <c r="K50" s="178"/>
    </row>
    <row r="51" spans="2:11" x14ac:dyDescent="0.25">
      <c r="B51" s="3"/>
      <c r="C51" s="118" t="s">
        <v>128</v>
      </c>
      <c r="D51" s="4"/>
      <c r="E51" s="82"/>
      <c r="F51" s="83">
        <f t="shared" si="3"/>
        <v>0</v>
      </c>
      <c r="H51" s="178"/>
      <c r="I51" s="178"/>
      <c r="J51" s="178"/>
      <c r="K51" s="178"/>
    </row>
    <row r="52" spans="2:11" ht="30" x14ac:dyDescent="0.25">
      <c r="B52" s="3"/>
      <c r="C52" s="131" t="s">
        <v>129</v>
      </c>
      <c r="D52" s="4"/>
      <c r="E52" s="82"/>
      <c r="F52" s="83">
        <f t="shared" si="3"/>
        <v>0</v>
      </c>
      <c r="H52" s="178"/>
      <c r="I52" s="178"/>
      <c r="J52" s="178"/>
      <c r="K52" s="178"/>
    </row>
    <row r="53" spans="2:11" ht="30" x14ac:dyDescent="0.25">
      <c r="B53" s="3"/>
      <c r="C53" s="131" t="s">
        <v>130</v>
      </c>
      <c r="D53" s="4"/>
      <c r="E53" s="82"/>
      <c r="F53" s="83">
        <f t="shared" si="3"/>
        <v>0</v>
      </c>
      <c r="H53" s="178"/>
      <c r="I53" s="178"/>
      <c r="J53" s="178"/>
      <c r="K53" s="178"/>
    </row>
    <row r="54" spans="2:11" x14ac:dyDescent="0.25">
      <c r="B54" s="3"/>
      <c r="C54" s="118" t="s">
        <v>131</v>
      </c>
      <c r="D54" s="4"/>
      <c r="E54" s="82"/>
      <c r="F54" s="83">
        <f t="shared" si="3"/>
        <v>0</v>
      </c>
      <c r="H54" s="178"/>
      <c r="I54" s="178"/>
      <c r="J54" s="178"/>
      <c r="K54" s="178"/>
    </row>
    <row r="55" spans="2:11" x14ac:dyDescent="0.25">
      <c r="B55" s="3"/>
      <c r="C55" s="118" t="s">
        <v>132</v>
      </c>
      <c r="D55" s="4"/>
      <c r="E55" s="82"/>
      <c r="F55" s="83">
        <f t="shared" si="3"/>
        <v>0</v>
      </c>
      <c r="H55" s="178"/>
      <c r="I55" s="178"/>
      <c r="J55" s="178"/>
      <c r="K55" s="178"/>
    </row>
    <row r="56" spans="2:11" x14ac:dyDescent="0.25">
      <c r="B56" s="3"/>
      <c r="C56" s="118" t="s">
        <v>133</v>
      </c>
      <c r="D56" s="4"/>
      <c r="E56" s="82"/>
      <c r="F56" s="83">
        <f t="shared" si="3"/>
        <v>0</v>
      </c>
      <c r="H56" s="178"/>
      <c r="I56" s="178"/>
      <c r="J56" s="178"/>
      <c r="K56" s="178"/>
    </row>
    <row r="57" spans="2:11" x14ac:dyDescent="0.25">
      <c r="B57" s="3"/>
      <c r="C57" s="118" t="s">
        <v>134</v>
      </c>
      <c r="D57" s="4"/>
      <c r="E57" s="82"/>
      <c r="F57" s="83">
        <f t="shared" si="3"/>
        <v>0</v>
      </c>
      <c r="H57" s="178"/>
      <c r="I57" s="178"/>
      <c r="J57" s="178"/>
      <c r="K57" s="178"/>
    </row>
    <row r="58" spans="2:11" ht="30" x14ac:dyDescent="0.25">
      <c r="B58" s="3"/>
      <c r="C58" s="131" t="s">
        <v>135</v>
      </c>
      <c r="D58" s="4"/>
      <c r="E58" s="82"/>
      <c r="F58" s="83">
        <f t="shared" si="3"/>
        <v>0</v>
      </c>
      <c r="H58" s="178"/>
      <c r="I58" s="178"/>
      <c r="J58" s="178"/>
      <c r="K58" s="178"/>
    </row>
    <row r="59" spans="2:11" x14ac:dyDescent="0.25">
      <c r="B59" s="3"/>
      <c r="C59" s="118" t="s">
        <v>136</v>
      </c>
      <c r="D59" s="4"/>
      <c r="E59" s="82"/>
      <c r="F59" s="83">
        <f t="shared" si="3"/>
        <v>0</v>
      </c>
      <c r="H59" s="178"/>
      <c r="I59" s="178"/>
      <c r="J59" s="178"/>
      <c r="K59" s="178"/>
    </row>
    <row r="60" spans="2:11" x14ac:dyDescent="0.25">
      <c r="B60" s="3"/>
      <c r="C60" s="118" t="s">
        <v>137</v>
      </c>
      <c r="D60" s="4"/>
      <c r="E60" s="82"/>
      <c r="F60" s="83">
        <f t="shared" si="3"/>
        <v>0</v>
      </c>
      <c r="H60" s="178"/>
      <c r="I60" s="178"/>
      <c r="J60" s="178"/>
      <c r="K60" s="178"/>
    </row>
    <row r="61" spans="2:11" x14ac:dyDescent="0.25">
      <c r="B61" s="306" t="s">
        <v>138</v>
      </c>
      <c r="C61" s="306"/>
      <c r="D61" s="306"/>
      <c r="E61" s="307"/>
      <c r="F61" s="79">
        <f>+SUM(F48:F60)</f>
        <v>0</v>
      </c>
      <c r="H61" s="178"/>
      <c r="I61" s="178"/>
      <c r="J61" s="178"/>
      <c r="K61" s="178"/>
    </row>
    <row r="62" spans="2:11" s="178" customFormat="1" x14ac:dyDescent="0.25"/>
    <row r="63" spans="2:11" x14ac:dyDescent="0.25">
      <c r="B63" s="178"/>
      <c r="C63" s="304" t="s">
        <v>139</v>
      </c>
      <c r="D63" s="305"/>
      <c r="E63" s="212"/>
      <c r="F63" s="212"/>
      <c r="H63" s="178"/>
      <c r="I63" s="178"/>
      <c r="J63" s="178"/>
      <c r="K63" s="178"/>
    </row>
    <row r="64" spans="2:11" x14ac:dyDescent="0.25">
      <c r="B64" s="178"/>
      <c r="C64" s="74" t="s">
        <v>140</v>
      </c>
      <c r="D64" s="73" t="s">
        <v>141</v>
      </c>
      <c r="E64" s="178"/>
      <c r="F64" s="178"/>
      <c r="H64" s="178"/>
      <c r="I64" s="178"/>
      <c r="J64" s="178"/>
      <c r="K64" s="178"/>
    </row>
    <row r="65" spans="2:11" x14ac:dyDescent="0.25">
      <c r="B65" s="178"/>
      <c r="C65" s="84" t="s">
        <v>142</v>
      </c>
      <c r="D65" s="85">
        <f>+'NOMINA   MENSUAL'!E29</f>
        <v>340000</v>
      </c>
      <c r="E65" s="178"/>
      <c r="F65" s="178"/>
      <c r="H65" s="178"/>
      <c r="I65" s="178"/>
      <c r="J65" s="178"/>
      <c r="K65" s="178"/>
    </row>
    <row r="66" spans="2:11" x14ac:dyDescent="0.25">
      <c r="B66" s="178"/>
      <c r="C66" s="84" t="s">
        <v>143</v>
      </c>
      <c r="D66" s="85">
        <f>+'NOMINA   MENSUAL'!F29</f>
        <v>480000</v>
      </c>
      <c r="E66" s="178"/>
      <c r="F66" s="178"/>
      <c r="H66" s="178"/>
      <c r="I66" s="178"/>
      <c r="J66" s="178"/>
      <c r="K66" s="178"/>
    </row>
    <row r="67" spans="2:11" x14ac:dyDescent="0.25">
      <c r="B67" s="178"/>
      <c r="C67" s="84" t="s">
        <v>144</v>
      </c>
      <c r="D67" s="85">
        <f>+'NOMINA   MENSUAL'!G29</f>
        <v>20880</v>
      </c>
      <c r="E67" s="178"/>
      <c r="F67" s="178"/>
      <c r="H67" s="178"/>
      <c r="I67" s="178"/>
      <c r="J67" s="178"/>
      <c r="K67" s="178"/>
    </row>
    <row r="68" spans="2:11" x14ac:dyDescent="0.25">
      <c r="B68" s="178"/>
      <c r="C68" s="84" t="s">
        <v>145</v>
      </c>
      <c r="D68" s="85">
        <f>+'NOMINA   MENSUAL'!H29</f>
        <v>120000</v>
      </c>
      <c r="E68" s="178"/>
      <c r="F68" s="178"/>
      <c r="H68" s="178"/>
      <c r="I68" s="178"/>
      <c r="J68" s="178"/>
      <c r="K68" s="178"/>
    </row>
    <row r="69" spans="2:11" x14ac:dyDescent="0.25">
      <c r="B69" s="178"/>
      <c r="C69" s="84" t="s">
        <v>146</v>
      </c>
      <c r="D69" s="85">
        <f>+'NOMINA   MENSUAL'!I29</f>
        <v>80000</v>
      </c>
      <c r="E69" s="178"/>
      <c r="F69" s="178"/>
      <c r="H69" s="178"/>
      <c r="I69" s="178"/>
      <c r="J69" s="178"/>
      <c r="K69" s="178"/>
    </row>
    <row r="70" spans="2:11" ht="30" x14ac:dyDescent="0.25">
      <c r="B70" s="178"/>
      <c r="C70" s="84" t="s">
        <v>147</v>
      </c>
      <c r="D70" s="85">
        <f>+'NOMINA   MENSUAL'!J29</f>
        <v>160000</v>
      </c>
      <c r="E70" s="178"/>
      <c r="F70" s="178"/>
      <c r="H70" s="178"/>
      <c r="I70" s="178"/>
      <c r="J70" s="178"/>
      <c r="K70" s="178"/>
    </row>
    <row r="71" spans="2:11" x14ac:dyDescent="0.25">
      <c r="B71" s="178"/>
      <c r="C71" s="84" t="s">
        <v>148</v>
      </c>
      <c r="D71" s="85">
        <f>+'NOMINA   MENSUAL'!K29</f>
        <v>352721.18839999998</v>
      </c>
      <c r="E71" s="178"/>
      <c r="F71" s="178"/>
      <c r="H71" s="178"/>
      <c r="I71" s="178"/>
      <c r="J71" s="178"/>
      <c r="K71" s="178"/>
    </row>
    <row r="72" spans="2:11" x14ac:dyDescent="0.25">
      <c r="B72" s="178"/>
      <c r="C72" s="84" t="s">
        <v>149</v>
      </c>
      <c r="D72" s="85">
        <f>+'NOMINA   MENSUAL'!L29</f>
        <v>42343.48</v>
      </c>
      <c r="E72" s="178"/>
      <c r="F72" s="178"/>
      <c r="H72" s="178"/>
      <c r="I72" s="178"/>
      <c r="J72" s="178"/>
      <c r="K72" s="178"/>
    </row>
    <row r="73" spans="2:11" x14ac:dyDescent="0.25">
      <c r="B73" s="178"/>
      <c r="C73" s="84" t="s">
        <v>150</v>
      </c>
      <c r="D73" s="85">
        <f>+'NOMINA   MENSUAL'!M29</f>
        <v>352721.18839999998</v>
      </c>
      <c r="E73" s="178"/>
      <c r="F73" s="178"/>
      <c r="H73" s="178"/>
      <c r="I73" s="178"/>
      <c r="J73" s="178"/>
      <c r="K73" s="178"/>
    </row>
    <row r="74" spans="2:11" x14ac:dyDescent="0.25">
      <c r="B74" s="178"/>
      <c r="C74" s="84" t="s">
        <v>151</v>
      </c>
      <c r="D74" s="85">
        <f>+'NOMINA   MENSUAL'!N29</f>
        <v>166800</v>
      </c>
      <c r="E74" s="178"/>
      <c r="F74" s="178"/>
      <c r="H74" s="178"/>
      <c r="I74" s="178"/>
      <c r="J74" s="178"/>
      <c r="K74" s="178"/>
    </row>
    <row r="75" spans="2:11" x14ac:dyDescent="0.25">
      <c r="B75" s="178"/>
      <c r="C75" s="217" t="s">
        <v>152</v>
      </c>
      <c r="D75" s="218">
        <f>+SUM(D65:D74)</f>
        <v>2115465.8567999997</v>
      </c>
      <c r="E75" s="178"/>
      <c r="F75" s="178"/>
      <c r="H75" s="178"/>
      <c r="I75" s="178"/>
      <c r="J75" s="178"/>
      <c r="K75" s="178"/>
    </row>
    <row r="76" spans="2:11" s="178" customFormat="1" x14ac:dyDescent="0.25"/>
    <row r="77" spans="2:11" s="178" customFormat="1" ht="15.75" thickBot="1" x14ac:dyDescent="0.3"/>
    <row r="78" spans="2:11" ht="30" customHeight="1" thickTop="1" thickBot="1" x14ac:dyDescent="0.3">
      <c r="B78" s="178"/>
      <c r="C78" s="298" t="s">
        <v>161</v>
      </c>
      <c r="D78" s="298"/>
      <c r="E78" s="213"/>
      <c r="F78" s="213"/>
      <c r="H78" s="178"/>
      <c r="I78" s="178"/>
      <c r="J78" s="178"/>
      <c r="K78" s="178"/>
    </row>
    <row r="79" spans="2:11" ht="16.5" thickTop="1" thickBot="1" x14ac:dyDescent="0.3">
      <c r="B79" s="178"/>
      <c r="C79" s="132" t="s">
        <v>153</v>
      </c>
      <c r="D79" s="134" t="s">
        <v>160</v>
      </c>
      <c r="E79" s="214"/>
      <c r="F79" s="214"/>
      <c r="H79" s="178"/>
      <c r="I79" s="178"/>
      <c r="J79" s="178"/>
      <c r="K79" s="178"/>
    </row>
    <row r="80" spans="2:11" ht="15.75" thickTop="1" x14ac:dyDescent="0.25">
      <c r="B80" s="178"/>
      <c r="C80" s="3" t="s">
        <v>154</v>
      </c>
      <c r="D80" s="133">
        <f>+E14</f>
        <v>0</v>
      </c>
      <c r="E80" s="178"/>
      <c r="F80" s="178"/>
      <c r="H80" s="178"/>
      <c r="I80" s="178"/>
      <c r="J80" s="178"/>
      <c r="K80" s="178"/>
    </row>
    <row r="81" spans="2:11" x14ac:dyDescent="0.25">
      <c r="B81" s="178"/>
      <c r="C81" s="3" t="s">
        <v>155</v>
      </c>
      <c r="D81" s="76">
        <f>+E23</f>
        <v>0</v>
      </c>
      <c r="E81" s="178"/>
      <c r="F81" s="178"/>
      <c r="H81" s="178"/>
      <c r="I81" s="178"/>
      <c r="J81" s="178"/>
      <c r="K81" s="178"/>
    </row>
    <row r="82" spans="2:11" x14ac:dyDescent="0.25">
      <c r="B82" s="178"/>
      <c r="C82" s="3" t="s">
        <v>156</v>
      </c>
      <c r="D82" s="76">
        <f>+F44</f>
        <v>0</v>
      </c>
      <c r="E82" s="178"/>
      <c r="F82" s="178"/>
      <c r="H82" s="178"/>
      <c r="I82" s="178"/>
      <c r="J82" s="178"/>
      <c r="K82" s="178"/>
    </row>
    <row r="83" spans="2:11" x14ac:dyDescent="0.25">
      <c r="B83" s="178"/>
      <c r="C83" s="3" t="s">
        <v>157</v>
      </c>
      <c r="D83" s="76">
        <f>+F61</f>
        <v>0</v>
      </c>
      <c r="E83" s="178"/>
      <c r="F83" s="178"/>
      <c r="H83" s="178"/>
      <c r="I83" s="178"/>
      <c r="J83" s="178"/>
      <c r="K83" s="178"/>
    </row>
    <row r="84" spans="2:11" x14ac:dyDescent="0.25">
      <c r="B84" s="178"/>
      <c r="C84" s="3" t="s">
        <v>158</v>
      </c>
      <c r="D84" s="76">
        <f>+D75</f>
        <v>2115465.8567999997</v>
      </c>
      <c r="E84" s="178"/>
      <c r="F84" s="178"/>
      <c r="H84" s="178"/>
      <c r="I84" s="178"/>
      <c r="J84" s="178"/>
      <c r="K84" s="178"/>
    </row>
    <row r="85" spans="2:11" x14ac:dyDescent="0.25">
      <c r="B85" s="178"/>
      <c r="C85" s="215" t="s">
        <v>89</v>
      </c>
      <c r="D85" s="216">
        <f>SUM(D80:D84)</f>
        <v>2115465.8567999997</v>
      </c>
      <c r="E85" s="178"/>
      <c r="F85" s="178"/>
      <c r="H85" s="178"/>
      <c r="I85" s="178"/>
      <c r="J85" s="178"/>
      <c r="K85" s="178"/>
    </row>
    <row r="86" spans="2:11" x14ac:dyDescent="0.25">
      <c r="B86" s="178"/>
      <c r="C86" s="178"/>
      <c r="D86" s="178"/>
      <c r="E86" s="178"/>
      <c r="F86" s="178"/>
      <c r="H86" s="178"/>
      <c r="I86" s="178"/>
      <c r="J86" s="178"/>
      <c r="K86" s="178"/>
    </row>
    <row r="87" spans="2:11" x14ac:dyDescent="0.25">
      <c r="B87" s="178"/>
      <c r="C87" s="178"/>
      <c r="D87" s="178"/>
      <c r="E87" s="178"/>
      <c r="F87" s="178"/>
      <c r="H87" s="178"/>
      <c r="I87" s="178"/>
      <c r="J87" s="178"/>
      <c r="K87" s="178"/>
    </row>
    <row r="88" spans="2:11" x14ac:dyDescent="0.25">
      <c r="B88" s="178"/>
      <c r="C88" s="178"/>
      <c r="D88" s="178"/>
      <c r="E88" s="178"/>
      <c r="F88" s="178"/>
      <c r="H88" s="178"/>
      <c r="I88" s="178"/>
      <c r="J88" s="178"/>
      <c r="K88" s="178"/>
    </row>
    <row r="89" spans="2:11" x14ac:dyDescent="0.25">
      <c r="B89" s="178"/>
      <c r="C89" s="178"/>
      <c r="D89" s="178"/>
      <c r="E89" s="178"/>
      <c r="F89" s="178"/>
      <c r="H89" s="178"/>
      <c r="I89" s="178"/>
      <c r="J89" s="178"/>
      <c r="K89" s="178"/>
    </row>
    <row r="90" spans="2:11" x14ac:dyDescent="0.25">
      <c r="B90" s="178"/>
      <c r="C90" s="178"/>
      <c r="D90" s="178"/>
      <c r="E90" s="178"/>
      <c r="F90" s="178"/>
      <c r="H90" s="178"/>
      <c r="I90" s="178"/>
      <c r="J90" s="178"/>
      <c r="K90" s="178"/>
    </row>
    <row r="91" spans="2:11" x14ac:dyDescent="0.25">
      <c r="B91" s="178"/>
      <c r="C91" s="178"/>
      <c r="D91" s="178"/>
      <c r="E91" s="178"/>
      <c r="F91" s="178"/>
      <c r="H91" s="178"/>
      <c r="I91" s="178"/>
      <c r="J91" s="178"/>
      <c r="K91" s="178"/>
    </row>
    <row r="92" spans="2:11" x14ac:dyDescent="0.25">
      <c r="B92" s="178"/>
      <c r="C92" s="178"/>
      <c r="D92" s="178"/>
      <c r="E92" s="178"/>
      <c r="F92" s="178"/>
      <c r="H92" s="178"/>
      <c r="I92" s="178"/>
      <c r="J92" s="178"/>
      <c r="K92" s="178"/>
    </row>
    <row r="93" spans="2:11" x14ac:dyDescent="0.25">
      <c r="B93" s="178"/>
      <c r="C93" s="178"/>
      <c r="D93" s="178"/>
      <c r="E93" s="178"/>
      <c r="F93" s="178"/>
      <c r="H93" s="178"/>
      <c r="I93" s="178"/>
      <c r="J93" s="178"/>
      <c r="K93" s="178"/>
    </row>
    <row r="94" spans="2:11" x14ac:dyDescent="0.25">
      <c r="B94" s="178"/>
      <c r="C94" s="178"/>
      <c r="D94" s="178"/>
      <c r="E94" s="178"/>
      <c r="F94" s="178"/>
      <c r="H94" s="178"/>
      <c r="I94" s="178"/>
      <c r="J94" s="178"/>
      <c r="K94" s="178"/>
    </row>
    <row r="95" spans="2:11" x14ac:dyDescent="0.25">
      <c r="B95" s="178"/>
      <c r="C95" s="178"/>
      <c r="D95" s="178"/>
      <c r="E95" s="178"/>
      <c r="F95" s="178"/>
      <c r="H95" s="178"/>
      <c r="I95" s="178"/>
      <c r="J95" s="178"/>
      <c r="K95" s="178"/>
    </row>
    <row r="96" spans="2:11" x14ac:dyDescent="0.25">
      <c r="B96" s="178"/>
      <c r="C96" s="178"/>
      <c r="D96" s="178"/>
      <c r="E96" s="178"/>
      <c r="F96" s="178"/>
      <c r="H96" s="178"/>
      <c r="I96" s="178"/>
      <c r="J96" s="178"/>
      <c r="K96" s="178"/>
    </row>
    <row r="97" spans="2:11" x14ac:dyDescent="0.25">
      <c r="B97" s="178"/>
      <c r="C97" s="178"/>
      <c r="D97" s="178"/>
      <c r="E97" s="178"/>
      <c r="F97" s="178"/>
      <c r="H97" s="178"/>
      <c r="I97" s="178"/>
      <c r="J97" s="178"/>
      <c r="K97" s="178"/>
    </row>
    <row r="98" spans="2:11" x14ac:dyDescent="0.25">
      <c r="B98" s="178"/>
      <c r="C98" s="178"/>
      <c r="D98" s="178"/>
      <c r="E98" s="178"/>
      <c r="F98" s="178"/>
      <c r="H98" s="178"/>
      <c r="I98" s="178"/>
      <c r="J98" s="178"/>
      <c r="K98" s="178"/>
    </row>
    <row r="99" spans="2:11" x14ac:dyDescent="0.25">
      <c r="B99" s="178"/>
      <c r="C99" s="178"/>
      <c r="D99" s="178"/>
      <c r="E99" s="178"/>
      <c r="F99" s="178"/>
      <c r="H99" s="178"/>
      <c r="I99" s="178"/>
      <c r="J99" s="178"/>
      <c r="K99" s="178"/>
    </row>
    <row r="100" spans="2:11" x14ac:dyDescent="0.25">
      <c r="B100" s="178"/>
      <c r="C100" s="178"/>
      <c r="D100" s="178"/>
      <c r="E100" s="178"/>
      <c r="F100" s="178"/>
      <c r="H100" s="178"/>
      <c r="I100" s="178"/>
      <c r="J100" s="178"/>
      <c r="K100" s="178"/>
    </row>
    <row r="101" spans="2:11" x14ac:dyDescent="0.25">
      <c r="B101" s="178"/>
      <c r="C101" s="178"/>
      <c r="D101" s="178"/>
      <c r="E101" s="178"/>
      <c r="F101" s="178"/>
      <c r="H101" s="178"/>
      <c r="I101" s="178"/>
      <c r="J101" s="178"/>
      <c r="K101" s="178"/>
    </row>
    <row r="102" spans="2:11" x14ac:dyDescent="0.25">
      <c r="B102" s="178"/>
      <c r="C102" s="178"/>
      <c r="D102" s="178"/>
      <c r="E102" s="178"/>
      <c r="F102" s="178"/>
      <c r="H102" s="178"/>
      <c r="I102" s="178"/>
      <c r="J102" s="178"/>
      <c r="K102" s="178"/>
    </row>
    <row r="103" spans="2:11" x14ac:dyDescent="0.25">
      <c r="B103" s="178"/>
      <c r="C103" s="178"/>
      <c r="D103" s="178"/>
      <c r="E103" s="178"/>
      <c r="F103" s="178"/>
      <c r="H103" s="178"/>
      <c r="I103" s="178"/>
      <c r="J103" s="178"/>
      <c r="K103" s="178"/>
    </row>
    <row r="104" spans="2:11" x14ac:dyDescent="0.25">
      <c r="B104" s="178"/>
      <c r="C104" s="178"/>
      <c r="D104" s="178"/>
      <c r="E104" s="178"/>
      <c r="F104" s="178"/>
      <c r="H104" s="178"/>
      <c r="I104" s="178"/>
      <c r="J104" s="178"/>
      <c r="K104" s="178"/>
    </row>
    <row r="105" spans="2:11" x14ac:dyDescent="0.25">
      <c r="B105" s="178"/>
      <c r="C105" s="178"/>
      <c r="D105" s="178"/>
      <c r="E105" s="178"/>
      <c r="F105" s="178"/>
      <c r="H105" s="178"/>
      <c r="I105" s="178"/>
      <c r="J105" s="178"/>
      <c r="K105" s="178"/>
    </row>
    <row r="106" spans="2:11" x14ac:dyDescent="0.25">
      <c r="B106" s="178"/>
      <c r="C106" s="178"/>
      <c r="D106" s="178"/>
      <c r="E106" s="178"/>
      <c r="F106" s="178"/>
      <c r="H106" s="178"/>
      <c r="I106" s="178"/>
      <c r="J106" s="178"/>
      <c r="K106" s="178"/>
    </row>
    <row r="107" spans="2:11" x14ac:dyDescent="0.25">
      <c r="B107" s="178"/>
      <c r="C107" s="178"/>
      <c r="D107" s="178"/>
      <c r="E107" s="178"/>
      <c r="F107" s="178"/>
      <c r="H107" s="178"/>
      <c r="I107" s="178"/>
      <c r="J107" s="178"/>
      <c r="K107" s="178"/>
    </row>
    <row r="108" spans="2:11" x14ac:dyDescent="0.25">
      <c r="B108" s="178"/>
      <c r="C108" s="178"/>
      <c r="D108" s="178"/>
      <c r="E108" s="178"/>
      <c r="F108" s="178"/>
      <c r="H108" s="178"/>
      <c r="I108" s="178"/>
      <c r="J108" s="178"/>
      <c r="K108" s="178"/>
    </row>
    <row r="109" spans="2:11" x14ac:dyDescent="0.25">
      <c r="B109" s="178"/>
      <c r="C109" s="178"/>
      <c r="D109" s="178"/>
      <c r="E109" s="178"/>
      <c r="F109" s="178"/>
      <c r="H109" s="178"/>
      <c r="I109" s="178"/>
      <c r="J109" s="178"/>
      <c r="K109" s="178"/>
    </row>
    <row r="110" spans="2:11" x14ac:dyDescent="0.25">
      <c r="B110" s="178"/>
      <c r="C110" s="178"/>
      <c r="D110" s="178"/>
      <c r="E110" s="178"/>
      <c r="F110" s="178"/>
      <c r="H110" s="178"/>
      <c r="I110" s="178"/>
      <c r="J110" s="178"/>
      <c r="K110" s="178"/>
    </row>
    <row r="111" spans="2:11" x14ac:dyDescent="0.25">
      <c r="B111" s="178"/>
      <c r="C111" s="178"/>
      <c r="D111" s="178"/>
      <c r="E111" s="178"/>
      <c r="F111" s="178"/>
      <c r="H111" s="178"/>
      <c r="I111" s="178"/>
      <c r="J111" s="178"/>
      <c r="K111" s="178"/>
    </row>
    <row r="112" spans="2:11" x14ac:dyDescent="0.25">
      <c r="B112" s="178"/>
      <c r="C112" s="178"/>
      <c r="D112" s="178"/>
      <c r="E112" s="178"/>
      <c r="F112" s="178"/>
      <c r="H112" s="178"/>
      <c r="I112" s="178"/>
      <c r="J112" s="178"/>
      <c r="K112" s="178"/>
    </row>
    <row r="113" spans="2:11" x14ac:dyDescent="0.25">
      <c r="B113" s="178"/>
      <c r="C113" s="178"/>
      <c r="D113" s="178"/>
      <c r="E113" s="178"/>
      <c r="F113" s="178"/>
      <c r="H113" s="178"/>
      <c r="I113" s="178"/>
      <c r="J113" s="178"/>
      <c r="K113" s="178"/>
    </row>
    <row r="114" spans="2:11" x14ac:dyDescent="0.25">
      <c r="B114" s="178"/>
      <c r="C114" s="178"/>
      <c r="D114" s="178"/>
      <c r="E114" s="178"/>
      <c r="F114" s="178"/>
      <c r="H114" s="178"/>
      <c r="I114" s="178"/>
      <c r="J114" s="178"/>
      <c r="K114" s="178"/>
    </row>
    <row r="115" spans="2:11" x14ac:dyDescent="0.25">
      <c r="B115" s="178"/>
      <c r="C115" s="178"/>
      <c r="D115" s="178"/>
      <c r="E115" s="178"/>
      <c r="F115" s="178"/>
      <c r="H115" s="178"/>
      <c r="I115" s="178"/>
      <c r="J115" s="178"/>
      <c r="K115" s="178"/>
    </row>
    <row r="116" spans="2:11" x14ac:dyDescent="0.25">
      <c r="B116" s="178"/>
      <c r="C116" s="178"/>
      <c r="D116" s="178"/>
      <c r="E116" s="178"/>
      <c r="F116" s="178"/>
      <c r="H116" s="178"/>
      <c r="I116" s="178"/>
      <c r="J116" s="178"/>
      <c r="K116" s="178"/>
    </row>
    <row r="117" spans="2:11" x14ac:dyDescent="0.25">
      <c r="B117" s="178"/>
      <c r="C117" s="178"/>
      <c r="D117" s="178"/>
      <c r="E117" s="178"/>
      <c r="F117" s="178"/>
      <c r="H117" s="178"/>
      <c r="I117" s="178"/>
      <c r="J117" s="178"/>
      <c r="K117" s="178"/>
    </row>
    <row r="118" spans="2:11" x14ac:dyDescent="0.25">
      <c r="B118" s="178"/>
      <c r="C118" s="178"/>
      <c r="D118" s="178"/>
      <c r="E118" s="178"/>
      <c r="F118" s="178"/>
      <c r="H118" s="178"/>
      <c r="I118" s="178"/>
      <c r="J118" s="178"/>
      <c r="K118" s="178"/>
    </row>
    <row r="119" spans="2:11" x14ac:dyDescent="0.25">
      <c r="B119" s="178"/>
      <c r="C119" s="178"/>
      <c r="D119" s="178"/>
      <c r="E119" s="178"/>
      <c r="F119" s="178"/>
      <c r="H119" s="178"/>
      <c r="I119" s="178"/>
      <c r="J119" s="178"/>
      <c r="K119" s="178"/>
    </row>
    <row r="120" spans="2:11" x14ac:dyDescent="0.25">
      <c r="B120" s="178"/>
      <c r="C120" s="178"/>
      <c r="D120" s="178"/>
      <c r="E120" s="178"/>
      <c r="F120" s="178"/>
      <c r="H120" s="178"/>
      <c r="I120" s="178"/>
      <c r="J120" s="178"/>
      <c r="K120" s="178"/>
    </row>
    <row r="121" spans="2:11" x14ac:dyDescent="0.25">
      <c r="B121" s="178"/>
      <c r="C121" s="178"/>
      <c r="D121" s="178"/>
      <c r="E121" s="178"/>
      <c r="F121" s="178"/>
      <c r="H121" s="178"/>
      <c r="I121" s="178"/>
      <c r="J121" s="178"/>
      <c r="K121" s="178"/>
    </row>
    <row r="122" spans="2:11" x14ac:dyDescent="0.25">
      <c r="B122" s="178"/>
      <c r="C122" s="178"/>
      <c r="D122" s="178"/>
      <c r="E122" s="178"/>
      <c r="F122" s="178"/>
      <c r="H122" s="178"/>
      <c r="I122" s="178"/>
      <c r="J122" s="178"/>
      <c r="K122" s="178"/>
    </row>
    <row r="123" spans="2:11" x14ac:dyDescent="0.25">
      <c r="B123" s="178"/>
      <c r="C123" s="178"/>
      <c r="D123" s="178"/>
      <c r="E123" s="178"/>
      <c r="F123" s="178"/>
      <c r="H123" s="178"/>
      <c r="I123" s="178"/>
      <c r="J123" s="178"/>
      <c r="K123" s="178"/>
    </row>
    <row r="124" spans="2:11" x14ac:dyDescent="0.25">
      <c r="B124" s="178"/>
      <c r="C124" s="178"/>
      <c r="D124" s="178"/>
      <c r="E124" s="178"/>
      <c r="F124" s="178"/>
      <c r="H124" s="178"/>
      <c r="I124" s="178"/>
      <c r="J124" s="178"/>
      <c r="K124" s="178"/>
    </row>
    <row r="125" spans="2:11" x14ac:dyDescent="0.25">
      <c r="B125" s="178"/>
      <c r="C125" s="178"/>
      <c r="D125" s="178"/>
      <c r="E125" s="178"/>
      <c r="F125" s="178"/>
      <c r="H125" s="178"/>
      <c r="I125" s="178"/>
      <c r="J125" s="178"/>
      <c r="K125" s="178"/>
    </row>
    <row r="126" spans="2:11" x14ac:dyDescent="0.25">
      <c r="B126" s="178"/>
      <c r="C126" s="178"/>
      <c r="D126" s="178"/>
      <c r="E126" s="178"/>
      <c r="F126" s="178"/>
      <c r="H126" s="178"/>
      <c r="I126" s="178"/>
      <c r="J126" s="178"/>
      <c r="K126" s="178"/>
    </row>
    <row r="127" spans="2:11" x14ac:dyDescent="0.25">
      <c r="B127" s="178"/>
      <c r="C127" s="178"/>
      <c r="D127" s="178"/>
      <c r="E127" s="178"/>
      <c r="F127" s="178"/>
      <c r="H127" s="178"/>
      <c r="I127" s="178"/>
      <c r="J127" s="178"/>
      <c r="K127" s="178"/>
    </row>
    <row r="128" spans="2:11" x14ac:dyDescent="0.25">
      <c r="B128" s="178"/>
      <c r="C128" s="178"/>
      <c r="D128" s="178"/>
      <c r="E128" s="178"/>
      <c r="F128" s="178"/>
      <c r="H128" s="178"/>
      <c r="I128" s="178"/>
      <c r="J128" s="178"/>
      <c r="K128" s="178"/>
    </row>
    <row r="129" spans="2:11" x14ac:dyDescent="0.25">
      <c r="B129" s="178"/>
      <c r="C129" s="178"/>
      <c r="D129" s="178"/>
      <c r="E129" s="178"/>
      <c r="F129" s="178"/>
      <c r="H129" s="178"/>
      <c r="I129" s="178"/>
      <c r="J129" s="178"/>
      <c r="K129" s="178"/>
    </row>
    <row r="130" spans="2:11" x14ac:dyDescent="0.25">
      <c r="B130" s="178"/>
      <c r="C130" s="178"/>
      <c r="D130" s="178"/>
      <c r="E130" s="178"/>
      <c r="F130" s="178"/>
      <c r="H130" s="178"/>
      <c r="I130" s="178"/>
      <c r="J130" s="178"/>
      <c r="K130" s="178"/>
    </row>
    <row r="131" spans="2:11" x14ac:dyDescent="0.25">
      <c r="B131" s="178"/>
      <c r="C131" s="178"/>
      <c r="D131" s="178"/>
      <c r="E131" s="178"/>
      <c r="F131" s="178"/>
      <c r="H131" s="178"/>
      <c r="I131" s="178"/>
      <c r="J131" s="178"/>
      <c r="K131" s="178"/>
    </row>
    <row r="132" spans="2:11" x14ac:dyDescent="0.25">
      <c r="B132" s="178"/>
      <c r="C132" s="178"/>
      <c r="D132" s="178"/>
      <c r="E132" s="178"/>
      <c r="F132" s="178"/>
      <c r="H132" s="178"/>
      <c r="I132" s="178"/>
      <c r="J132" s="178"/>
      <c r="K132" s="178"/>
    </row>
    <row r="133" spans="2:11" x14ac:dyDescent="0.25">
      <c r="B133" s="178"/>
      <c r="C133" s="178"/>
      <c r="D133" s="178"/>
      <c r="E133" s="178"/>
      <c r="F133" s="178"/>
      <c r="H133" s="178"/>
      <c r="I133" s="178"/>
      <c r="J133" s="178"/>
      <c r="K133" s="178"/>
    </row>
    <row r="134" spans="2:11" x14ac:dyDescent="0.25">
      <c r="B134" s="178"/>
      <c r="C134" s="178"/>
      <c r="D134" s="178"/>
      <c r="E134" s="178"/>
      <c r="F134" s="178"/>
      <c r="H134" s="178"/>
      <c r="I134" s="178"/>
      <c r="J134" s="178"/>
      <c r="K134" s="178"/>
    </row>
    <row r="135" spans="2:11" x14ac:dyDescent="0.25">
      <c r="B135" s="178"/>
      <c r="C135" s="178"/>
      <c r="D135" s="178"/>
      <c r="E135" s="178"/>
      <c r="F135" s="178"/>
      <c r="H135" s="178"/>
      <c r="I135" s="178"/>
      <c r="J135" s="178"/>
      <c r="K135" s="178"/>
    </row>
    <row r="136" spans="2:11" x14ac:dyDescent="0.25">
      <c r="B136" s="178"/>
      <c r="C136" s="178"/>
      <c r="D136" s="178"/>
      <c r="E136" s="178"/>
      <c r="F136" s="178"/>
      <c r="H136" s="178"/>
      <c r="I136" s="178"/>
      <c r="J136" s="178"/>
      <c r="K136" s="178"/>
    </row>
    <row r="137" spans="2:11" x14ac:dyDescent="0.25">
      <c r="B137" s="178"/>
      <c r="C137" s="178"/>
      <c r="D137" s="178"/>
      <c r="E137" s="178"/>
      <c r="F137" s="178"/>
      <c r="H137" s="178"/>
      <c r="I137" s="178"/>
      <c r="J137" s="178"/>
      <c r="K137" s="178"/>
    </row>
    <row r="138" spans="2:11" x14ac:dyDescent="0.25">
      <c r="B138" s="178"/>
      <c r="C138" s="178"/>
      <c r="D138" s="178"/>
      <c r="E138" s="178"/>
      <c r="F138" s="178"/>
      <c r="H138" s="178"/>
      <c r="I138" s="178"/>
      <c r="J138" s="178"/>
      <c r="K138" s="178"/>
    </row>
    <row r="139" spans="2:11" x14ac:dyDescent="0.25">
      <c r="B139" s="178"/>
      <c r="C139" s="178"/>
      <c r="D139" s="178"/>
      <c r="E139" s="178"/>
      <c r="F139" s="178"/>
      <c r="H139" s="178"/>
      <c r="I139" s="178"/>
      <c r="J139" s="178"/>
      <c r="K139" s="178"/>
    </row>
    <row r="140" spans="2:11" x14ac:dyDescent="0.25">
      <c r="B140" s="178"/>
      <c r="C140" s="178"/>
      <c r="D140" s="178"/>
      <c r="E140" s="178"/>
      <c r="F140" s="178"/>
      <c r="H140" s="178"/>
      <c r="I140" s="178"/>
      <c r="J140" s="178"/>
      <c r="K140" s="178"/>
    </row>
    <row r="141" spans="2:11" x14ac:dyDescent="0.25">
      <c r="B141" s="178"/>
      <c r="C141" s="178"/>
      <c r="D141" s="178"/>
      <c r="E141" s="178"/>
      <c r="F141" s="178"/>
      <c r="H141" s="178"/>
      <c r="I141" s="178"/>
      <c r="J141" s="178"/>
      <c r="K141" s="178"/>
    </row>
    <row r="142" spans="2:11" x14ac:dyDescent="0.25">
      <c r="B142" s="178"/>
      <c r="C142" s="178"/>
      <c r="D142" s="178"/>
      <c r="E142" s="178"/>
      <c r="F142" s="178"/>
      <c r="H142" s="178"/>
      <c r="I142" s="178"/>
      <c r="J142" s="178"/>
      <c r="K142" s="178"/>
    </row>
    <row r="143" spans="2:11" x14ac:dyDescent="0.25">
      <c r="B143" s="178"/>
      <c r="C143" s="178"/>
      <c r="D143" s="178"/>
      <c r="E143" s="178"/>
      <c r="F143" s="178"/>
      <c r="H143" s="178"/>
      <c r="I143" s="178"/>
      <c r="J143" s="178"/>
      <c r="K143" s="178"/>
    </row>
    <row r="144" spans="2:11" x14ac:dyDescent="0.25">
      <c r="B144" s="178"/>
      <c r="C144" s="178"/>
      <c r="D144" s="178"/>
      <c r="E144" s="178"/>
      <c r="F144" s="178"/>
      <c r="H144" s="178"/>
      <c r="I144" s="178"/>
      <c r="J144" s="178"/>
      <c r="K144" s="178"/>
    </row>
    <row r="145" spans="2:11" x14ac:dyDescent="0.25">
      <c r="B145" s="178"/>
      <c r="C145" s="178"/>
      <c r="D145" s="178"/>
      <c r="E145" s="178"/>
      <c r="F145" s="178"/>
      <c r="H145" s="178"/>
      <c r="I145" s="178"/>
      <c r="J145" s="178"/>
      <c r="K145" s="178"/>
    </row>
    <row r="146" spans="2:11" x14ac:dyDescent="0.25">
      <c r="B146" s="178"/>
      <c r="C146" s="178"/>
      <c r="D146" s="178"/>
      <c r="H146" s="178"/>
      <c r="I146" s="178"/>
      <c r="J146" s="178"/>
      <c r="K146" s="178"/>
    </row>
    <row r="147" spans="2:11" x14ac:dyDescent="0.25">
      <c r="B147" s="178"/>
      <c r="C147" s="178"/>
      <c r="D147" s="178"/>
      <c r="H147" s="178"/>
      <c r="I147" s="178"/>
      <c r="J147" s="178"/>
      <c r="K147" s="178"/>
    </row>
    <row r="148" spans="2:11" x14ac:dyDescent="0.25">
      <c r="B148" s="178"/>
      <c r="C148" s="178"/>
      <c r="D148" s="178"/>
      <c r="H148" s="178"/>
      <c r="I148" s="178"/>
      <c r="J148" s="178"/>
      <c r="K148" s="178"/>
    </row>
    <row r="149" spans="2:11" x14ac:dyDescent="0.25">
      <c r="B149" s="178"/>
      <c r="C149" s="178"/>
      <c r="D149" s="178"/>
      <c r="H149" s="178"/>
      <c r="I149" s="178"/>
      <c r="J149" s="178"/>
      <c r="K149" s="178"/>
    </row>
    <row r="150" spans="2:11" x14ac:dyDescent="0.25">
      <c r="B150" s="178"/>
      <c r="C150" s="178"/>
      <c r="D150" s="178"/>
      <c r="H150" s="178"/>
      <c r="I150" s="178"/>
      <c r="J150" s="178"/>
      <c r="K150" s="178"/>
    </row>
    <row r="151" spans="2:11" x14ac:dyDescent="0.25">
      <c r="B151" s="178"/>
      <c r="C151" s="178"/>
      <c r="D151" s="178"/>
      <c r="H151" s="178"/>
      <c r="I151" s="178"/>
      <c r="J151" s="178"/>
      <c r="K151" s="178"/>
    </row>
    <row r="152" spans="2:11" x14ac:dyDescent="0.25">
      <c r="B152" s="178"/>
      <c r="C152" s="178"/>
      <c r="D152" s="178"/>
      <c r="H152" s="178"/>
      <c r="I152" s="178"/>
      <c r="J152" s="178"/>
      <c r="K152" s="178"/>
    </row>
    <row r="153" spans="2:11" x14ac:dyDescent="0.25">
      <c r="B153" s="178"/>
      <c r="C153" s="178"/>
      <c r="D153" s="178"/>
      <c r="H153" s="178"/>
      <c r="I153" s="178"/>
      <c r="J153" s="178"/>
      <c r="K153" s="178"/>
    </row>
    <row r="154" spans="2:11" x14ac:dyDescent="0.25">
      <c r="B154" s="178"/>
      <c r="C154" s="178"/>
      <c r="D154" s="178"/>
      <c r="H154" s="178"/>
      <c r="I154" s="178"/>
      <c r="J154" s="178"/>
      <c r="K154" s="178"/>
    </row>
    <row r="155" spans="2:11" x14ac:dyDescent="0.25">
      <c r="B155" s="178"/>
      <c r="C155" s="178"/>
      <c r="D155" s="178"/>
      <c r="H155" s="178"/>
      <c r="I155" s="178"/>
      <c r="J155" s="178"/>
      <c r="K155" s="178"/>
    </row>
    <row r="156" spans="2:11" x14ac:dyDescent="0.25">
      <c r="B156" s="178"/>
      <c r="C156" s="178"/>
      <c r="D156" s="178"/>
      <c r="H156" s="178"/>
      <c r="I156" s="178"/>
      <c r="J156" s="178"/>
      <c r="K156" s="178"/>
    </row>
    <row r="157" spans="2:11" x14ac:dyDescent="0.25">
      <c r="B157" s="178"/>
      <c r="C157" s="178"/>
      <c r="D157" s="178"/>
      <c r="H157" s="178"/>
      <c r="I157" s="178"/>
      <c r="J157" s="178"/>
      <c r="K157" s="178"/>
    </row>
    <row r="158" spans="2:11" x14ac:dyDescent="0.25">
      <c r="B158" s="178"/>
      <c r="C158" s="178"/>
      <c r="D158" s="178"/>
      <c r="H158" s="178"/>
      <c r="I158" s="178"/>
      <c r="J158" s="178"/>
      <c r="K158" s="178"/>
    </row>
    <row r="159" spans="2:11" x14ac:dyDescent="0.25">
      <c r="B159" s="178"/>
      <c r="C159" s="178"/>
      <c r="D159" s="178"/>
      <c r="H159" s="178"/>
      <c r="I159" s="178"/>
      <c r="J159" s="178"/>
      <c r="K159" s="178"/>
    </row>
    <row r="160" spans="2:11" x14ac:dyDescent="0.25">
      <c r="B160" s="178"/>
      <c r="C160" s="178"/>
      <c r="D160" s="178"/>
      <c r="H160" s="178"/>
      <c r="I160" s="178"/>
      <c r="J160" s="178"/>
      <c r="K160" s="178"/>
    </row>
    <row r="161" spans="2:11" x14ac:dyDescent="0.25">
      <c r="B161" s="178"/>
      <c r="C161" s="178"/>
      <c r="D161" s="178"/>
      <c r="H161" s="178"/>
      <c r="I161" s="178"/>
      <c r="J161" s="178"/>
      <c r="K161" s="178"/>
    </row>
    <row r="162" spans="2:11" x14ac:dyDescent="0.25">
      <c r="B162" s="178"/>
      <c r="C162" s="178"/>
      <c r="D162" s="178"/>
      <c r="H162" s="178"/>
      <c r="I162" s="178"/>
      <c r="J162" s="178"/>
      <c r="K162" s="178"/>
    </row>
    <row r="163" spans="2:11" x14ac:dyDescent="0.25">
      <c r="B163" s="178"/>
      <c r="C163" s="178"/>
      <c r="D163" s="178"/>
      <c r="H163" s="178"/>
      <c r="I163" s="178"/>
      <c r="J163" s="178"/>
      <c r="K163" s="178"/>
    </row>
    <row r="164" spans="2:11" x14ac:dyDescent="0.25">
      <c r="B164" s="178"/>
      <c r="C164" s="178"/>
      <c r="D164" s="178"/>
      <c r="H164" s="178"/>
      <c r="I164" s="178"/>
      <c r="J164" s="178"/>
      <c r="K164" s="178"/>
    </row>
    <row r="165" spans="2:11" x14ac:dyDescent="0.25">
      <c r="B165" s="178"/>
      <c r="C165" s="178"/>
      <c r="D165" s="178"/>
      <c r="H165" s="178"/>
      <c r="I165" s="178"/>
      <c r="J165" s="178"/>
      <c r="K165" s="178"/>
    </row>
    <row r="166" spans="2:11" x14ac:dyDescent="0.25">
      <c r="B166" s="178"/>
      <c r="C166" s="178"/>
      <c r="D166" s="178"/>
      <c r="H166" s="178"/>
      <c r="I166" s="178"/>
      <c r="J166" s="178"/>
      <c r="K166" s="178"/>
    </row>
    <row r="167" spans="2:11" x14ac:dyDescent="0.25">
      <c r="B167" s="178"/>
      <c r="C167" s="178"/>
      <c r="D167" s="178"/>
      <c r="H167" s="178"/>
      <c r="I167" s="178"/>
      <c r="J167" s="178"/>
      <c r="K167" s="178"/>
    </row>
    <row r="168" spans="2:11" x14ac:dyDescent="0.25">
      <c r="B168" s="178"/>
      <c r="C168" s="178"/>
      <c r="D168" s="178"/>
      <c r="H168" s="178"/>
      <c r="I168" s="178"/>
      <c r="J168" s="178"/>
      <c r="K168" s="178"/>
    </row>
    <row r="169" spans="2:11" x14ac:dyDescent="0.25">
      <c r="B169" s="178"/>
      <c r="C169" s="178"/>
      <c r="D169" s="178"/>
      <c r="H169" s="178"/>
      <c r="I169" s="178"/>
      <c r="J169" s="178"/>
      <c r="K169" s="178"/>
    </row>
    <row r="170" spans="2:11" x14ac:dyDescent="0.25">
      <c r="B170" s="178"/>
      <c r="C170" s="178"/>
      <c r="D170" s="178"/>
      <c r="H170" s="178"/>
      <c r="I170" s="178"/>
      <c r="J170" s="178"/>
      <c r="K170" s="178"/>
    </row>
    <row r="171" spans="2:11" x14ac:dyDescent="0.25">
      <c r="B171" s="178"/>
      <c r="C171" s="178"/>
      <c r="D171" s="178"/>
      <c r="H171" s="178"/>
      <c r="I171" s="178"/>
      <c r="J171" s="178"/>
      <c r="K171" s="178"/>
    </row>
    <row r="172" spans="2:11" x14ac:dyDescent="0.25">
      <c r="B172" s="178"/>
      <c r="C172" s="178"/>
      <c r="D172" s="178"/>
      <c r="H172" s="178"/>
      <c r="I172" s="178"/>
      <c r="J172" s="178"/>
      <c r="K172" s="178"/>
    </row>
    <row r="173" spans="2:11" x14ac:dyDescent="0.25">
      <c r="B173" s="178"/>
      <c r="C173" s="178"/>
      <c r="D173" s="178"/>
      <c r="H173" s="178"/>
      <c r="I173" s="178"/>
      <c r="J173" s="178"/>
      <c r="K173" s="178"/>
    </row>
    <row r="174" spans="2:11" x14ac:dyDescent="0.25">
      <c r="B174" s="178"/>
      <c r="C174" s="178"/>
      <c r="D174" s="178"/>
      <c r="H174" s="178"/>
      <c r="I174" s="178"/>
      <c r="J174" s="178"/>
      <c r="K174" s="178"/>
    </row>
    <row r="175" spans="2:11" x14ac:dyDescent="0.25">
      <c r="B175" s="178"/>
      <c r="C175" s="178"/>
      <c r="D175" s="178"/>
      <c r="H175" s="178"/>
      <c r="I175" s="178"/>
      <c r="J175" s="178"/>
      <c r="K175" s="178"/>
    </row>
    <row r="176" spans="2:11" x14ac:dyDescent="0.25">
      <c r="B176" s="178"/>
      <c r="H176" s="178"/>
      <c r="I176" s="178"/>
      <c r="J176" s="178"/>
      <c r="K176" s="178"/>
    </row>
    <row r="177" spans="2:11" x14ac:dyDescent="0.25">
      <c r="B177" s="178"/>
      <c r="H177" s="178"/>
      <c r="I177" s="178"/>
      <c r="J177" s="178"/>
      <c r="K177" s="178"/>
    </row>
    <row r="178" spans="2:11" x14ac:dyDescent="0.25">
      <c r="B178" s="178"/>
      <c r="H178" s="178"/>
      <c r="I178" s="178"/>
      <c r="J178" s="178"/>
      <c r="K178" s="178"/>
    </row>
    <row r="179" spans="2:11" x14ac:dyDescent="0.25">
      <c r="B179" s="178"/>
      <c r="H179" s="178"/>
      <c r="I179" s="178"/>
      <c r="J179" s="178"/>
      <c r="K179" s="178"/>
    </row>
    <row r="180" spans="2:11" x14ac:dyDescent="0.25">
      <c r="B180" s="178"/>
      <c r="H180" s="178"/>
      <c r="I180" s="178"/>
      <c r="J180" s="178"/>
      <c r="K180" s="178"/>
    </row>
    <row r="181" spans="2:11" x14ac:dyDescent="0.25">
      <c r="B181" s="178"/>
      <c r="H181" s="178"/>
      <c r="I181" s="178"/>
      <c r="J181" s="178"/>
      <c r="K181" s="178"/>
    </row>
    <row r="182" spans="2:11" x14ac:dyDescent="0.25">
      <c r="B182" s="178"/>
      <c r="H182" s="178"/>
      <c r="I182" s="178"/>
      <c r="J182" s="178"/>
      <c r="K182" s="178"/>
    </row>
    <row r="183" spans="2:11" x14ac:dyDescent="0.25">
      <c r="B183" s="178"/>
      <c r="H183" s="178"/>
      <c r="I183" s="178"/>
      <c r="J183" s="178"/>
      <c r="K183" s="178"/>
    </row>
    <row r="184" spans="2:11" x14ac:dyDescent="0.25">
      <c r="B184" s="178"/>
      <c r="H184" s="178"/>
      <c r="I184" s="178"/>
      <c r="J184" s="178"/>
      <c r="K184" s="178"/>
    </row>
    <row r="185" spans="2:11" x14ac:dyDescent="0.25">
      <c r="B185" s="178"/>
      <c r="H185" s="178"/>
      <c r="I185" s="178"/>
      <c r="J185" s="178"/>
      <c r="K185" s="178"/>
    </row>
    <row r="186" spans="2:11" x14ac:dyDescent="0.25">
      <c r="B186" s="178"/>
      <c r="H186" s="178"/>
      <c r="I186" s="178"/>
      <c r="J186" s="178"/>
      <c r="K186" s="178"/>
    </row>
    <row r="187" spans="2:11" x14ac:dyDescent="0.25">
      <c r="B187" s="178"/>
      <c r="H187" s="178"/>
      <c r="I187" s="178"/>
      <c r="J187" s="178"/>
      <c r="K187" s="178"/>
    </row>
    <row r="188" spans="2:11" x14ac:dyDescent="0.25">
      <c r="B188" s="178"/>
      <c r="H188" s="178"/>
      <c r="I188" s="178"/>
      <c r="J188" s="178"/>
      <c r="K188" s="178"/>
    </row>
    <row r="189" spans="2:11" x14ac:dyDescent="0.25">
      <c r="B189" s="178"/>
      <c r="H189" s="178"/>
      <c r="I189" s="178"/>
      <c r="J189" s="178"/>
      <c r="K189" s="178"/>
    </row>
    <row r="190" spans="2:11" x14ac:dyDescent="0.25">
      <c r="B190" s="178"/>
      <c r="H190" s="178"/>
      <c r="I190" s="178"/>
      <c r="J190" s="178"/>
      <c r="K190" s="178"/>
    </row>
    <row r="191" spans="2:11" x14ac:dyDescent="0.25">
      <c r="B191" s="178"/>
      <c r="H191" s="178"/>
      <c r="I191" s="178"/>
      <c r="J191" s="178"/>
      <c r="K191" s="178"/>
    </row>
    <row r="192" spans="2:11" x14ac:dyDescent="0.25">
      <c r="B192" s="178"/>
      <c r="H192" s="178"/>
      <c r="I192" s="178"/>
      <c r="J192" s="178"/>
      <c r="K192" s="178"/>
    </row>
    <row r="193" spans="2:11" x14ac:dyDescent="0.25">
      <c r="B193" s="178"/>
      <c r="H193" s="178"/>
      <c r="I193" s="178"/>
      <c r="J193" s="178"/>
      <c r="K193" s="178"/>
    </row>
    <row r="194" spans="2:11" x14ac:dyDescent="0.25">
      <c r="B194" s="178"/>
      <c r="H194" s="178"/>
      <c r="I194" s="178"/>
      <c r="J194" s="178"/>
      <c r="K194" s="178"/>
    </row>
    <row r="195" spans="2:11" x14ac:dyDescent="0.25">
      <c r="B195" s="178"/>
    </row>
    <row r="196" spans="2:11" x14ac:dyDescent="0.25">
      <c r="B196" s="178"/>
    </row>
    <row r="197" spans="2:11" x14ac:dyDescent="0.25">
      <c r="B197" s="178"/>
    </row>
    <row r="198" spans="2:11" x14ac:dyDescent="0.25">
      <c r="B198" s="178"/>
    </row>
    <row r="199" spans="2:11" x14ac:dyDescent="0.25">
      <c r="B199" s="178"/>
    </row>
    <row r="200" spans="2:11" x14ac:dyDescent="0.25">
      <c r="B200" s="178"/>
    </row>
  </sheetData>
  <mergeCells count="15">
    <mergeCell ref="C78:D78"/>
    <mergeCell ref="C14:D14"/>
    <mergeCell ref="E14:F14"/>
    <mergeCell ref="C44:E44"/>
    <mergeCell ref="E23:F23"/>
    <mergeCell ref="C63:D63"/>
    <mergeCell ref="B61:E61"/>
    <mergeCell ref="B46:F46"/>
    <mergeCell ref="B26:F26"/>
    <mergeCell ref="B17:F17"/>
    <mergeCell ref="B3:F3"/>
    <mergeCell ref="B4:F4"/>
    <mergeCell ref="B5:F5"/>
    <mergeCell ref="H7:K16"/>
    <mergeCell ref="B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75C5-F924-4ADA-BC88-0BA1BE5A325A}">
  <sheetPr>
    <tabColor rgb="FF00B050"/>
  </sheetPr>
  <dimension ref="A5:S35"/>
  <sheetViews>
    <sheetView topLeftCell="F5" zoomScale="85" zoomScaleNormal="85" zoomScaleSheetLayoutView="50" workbookViewId="0">
      <selection activeCell="Q33" sqref="Q33:Q34"/>
    </sheetView>
  </sheetViews>
  <sheetFormatPr baseColWidth="10" defaultRowHeight="15" x14ac:dyDescent="0.25"/>
  <cols>
    <col min="2" max="2" width="8.28515625" customWidth="1"/>
    <col min="3" max="3" width="16.42578125" customWidth="1"/>
    <col min="4" max="4" width="28.140625" customWidth="1"/>
    <col min="5" max="5" width="16.42578125" customWidth="1"/>
    <col min="6" max="6" width="22.85546875" customWidth="1"/>
    <col min="7" max="7" width="13.42578125" customWidth="1"/>
    <col min="8" max="8" width="15.85546875" customWidth="1"/>
    <col min="9" max="9" width="19.140625" customWidth="1"/>
    <col min="10" max="10" width="21" customWidth="1"/>
    <col min="11" max="11" width="15.42578125" customWidth="1"/>
    <col min="12" max="12" width="12.42578125" customWidth="1"/>
    <col min="13" max="13" width="14" customWidth="1"/>
    <col min="14" max="14" width="12.7109375" bestFit="1" customWidth="1"/>
    <col min="15" max="15" width="17.42578125" customWidth="1"/>
  </cols>
  <sheetData>
    <row r="5" spans="2:14" ht="18.75" x14ac:dyDescent="0.3">
      <c r="B5" s="256" t="s">
        <v>162</v>
      </c>
      <c r="C5" s="256"/>
      <c r="D5" s="256"/>
      <c r="E5" s="256"/>
      <c r="F5" s="256"/>
      <c r="G5" s="256"/>
      <c r="H5" s="256"/>
      <c r="I5" s="256"/>
      <c r="J5" s="256"/>
    </row>
    <row r="6" spans="2:14" x14ac:dyDescent="0.25">
      <c r="B6" s="255" t="s">
        <v>219</v>
      </c>
      <c r="C6" s="255"/>
      <c r="D6" s="255"/>
      <c r="E6" s="255"/>
      <c r="F6" s="255"/>
      <c r="G6" s="255"/>
      <c r="H6" s="255"/>
      <c r="I6" s="255"/>
      <c r="J6" s="255"/>
    </row>
    <row r="7" spans="2:14" x14ac:dyDescent="0.25">
      <c r="B7" s="255" t="s">
        <v>163</v>
      </c>
      <c r="C7" s="255"/>
      <c r="D7" s="255"/>
      <c r="E7" s="255"/>
      <c r="F7" s="255"/>
      <c r="G7" s="255"/>
      <c r="H7" s="255"/>
      <c r="I7" s="255"/>
      <c r="J7" s="255"/>
    </row>
    <row r="8" spans="2:14" ht="37.5" customHeight="1" thickBot="1" x14ac:dyDescent="0.3">
      <c r="B8" s="310" t="s">
        <v>164</v>
      </c>
      <c r="C8" s="310"/>
      <c r="D8" s="310"/>
      <c r="E8" s="310"/>
      <c r="F8" s="310"/>
      <c r="G8" s="310"/>
      <c r="H8" s="310"/>
      <c r="I8" s="310"/>
      <c r="J8" s="310"/>
    </row>
    <row r="9" spans="2:14" ht="30" x14ac:dyDescent="0.25">
      <c r="B9" s="87" t="s">
        <v>165</v>
      </c>
      <c r="C9" s="88" t="s">
        <v>166</v>
      </c>
      <c r="D9" s="88" t="s">
        <v>167</v>
      </c>
      <c r="E9" s="89" t="s">
        <v>168</v>
      </c>
      <c r="F9" s="90" t="s">
        <v>169</v>
      </c>
      <c r="G9" s="90" t="s">
        <v>170</v>
      </c>
      <c r="H9" s="91" t="s">
        <v>171</v>
      </c>
      <c r="I9" s="90" t="s">
        <v>172</v>
      </c>
      <c r="J9" s="90" t="s">
        <v>173</v>
      </c>
      <c r="L9" s="313" t="s">
        <v>250</v>
      </c>
      <c r="M9" s="314"/>
      <c r="N9" s="315"/>
    </row>
    <row r="10" spans="2:14" x14ac:dyDescent="0.25">
      <c r="B10" s="11">
        <v>1</v>
      </c>
      <c r="C10" s="3" t="s">
        <v>174</v>
      </c>
      <c r="D10" s="3" t="s">
        <v>175</v>
      </c>
      <c r="E10" s="92">
        <v>44444444</v>
      </c>
      <c r="F10" s="93">
        <v>2000000</v>
      </c>
      <c r="G10" s="3">
        <v>30</v>
      </c>
      <c r="H10" s="94">
        <f>(F10/30)*G10</f>
        <v>2000000.0000000002</v>
      </c>
      <c r="I10" s="94"/>
      <c r="J10" s="95">
        <f>SUM(H10:I10)</f>
        <v>2000000.0000000002</v>
      </c>
      <c r="L10" s="316"/>
      <c r="M10" s="317"/>
      <c r="N10" s="318"/>
    </row>
    <row r="11" spans="2:14" x14ac:dyDescent="0.25">
      <c r="B11" s="11">
        <v>2</v>
      </c>
      <c r="C11" s="3" t="s">
        <v>176</v>
      </c>
      <c r="D11" s="3" t="s">
        <v>177</v>
      </c>
      <c r="E11" s="92">
        <v>11111111</v>
      </c>
      <c r="F11" s="93">
        <v>1000000</v>
      </c>
      <c r="G11" s="3">
        <v>30</v>
      </c>
      <c r="H11" s="94">
        <f t="shared" ref="H11:H12" si="0">(F11/30)*G11</f>
        <v>1000000.0000000001</v>
      </c>
      <c r="I11" s="94">
        <v>117174</v>
      </c>
      <c r="J11" s="95">
        <f>SUM(H11:I11)</f>
        <v>1117174</v>
      </c>
      <c r="L11" s="316"/>
      <c r="M11" s="317"/>
      <c r="N11" s="318"/>
    </row>
    <row r="12" spans="2:14" x14ac:dyDescent="0.25">
      <c r="B12" s="11">
        <v>3</v>
      </c>
      <c r="C12" s="3" t="s">
        <v>178</v>
      </c>
      <c r="D12" s="3" t="s">
        <v>179</v>
      </c>
      <c r="E12" s="92">
        <v>22222222</v>
      </c>
      <c r="F12" s="93">
        <v>1000000</v>
      </c>
      <c r="G12" s="3">
        <v>30</v>
      </c>
      <c r="H12" s="94">
        <f t="shared" si="0"/>
        <v>1000000.0000000001</v>
      </c>
      <c r="I12" s="94">
        <v>117174</v>
      </c>
      <c r="J12" s="95">
        <f>SUM(H12:I12)</f>
        <v>1117174</v>
      </c>
      <c r="L12" s="316"/>
      <c r="M12" s="317"/>
      <c r="N12" s="318"/>
    </row>
    <row r="13" spans="2:14" x14ac:dyDescent="0.25">
      <c r="B13" s="3"/>
      <c r="C13" s="3"/>
      <c r="D13" s="299" t="s">
        <v>152</v>
      </c>
      <c r="E13" s="300"/>
      <c r="F13" s="96">
        <f>SUM(F10:F12)</f>
        <v>4000000</v>
      </c>
      <c r="G13" s="3"/>
      <c r="H13" s="97">
        <f>SUM(H10:H12)</f>
        <v>4000000.0000000005</v>
      </c>
      <c r="I13" s="98">
        <f>SUM(I11:I12)</f>
        <v>234348</v>
      </c>
      <c r="J13" s="98">
        <f t="shared" ref="J13" si="1">SUM(J10:J12)</f>
        <v>4234348</v>
      </c>
      <c r="L13" s="316"/>
      <c r="M13" s="317"/>
      <c r="N13" s="318"/>
    </row>
    <row r="14" spans="2:14" x14ac:dyDescent="0.25">
      <c r="I14" s="99"/>
      <c r="J14" s="99"/>
      <c r="K14" s="99"/>
      <c r="L14" s="316"/>
      <c r="M14" s="317"/>
      <c r="N14" s="318"/>
    </row>
    <row r="15" spans="2:14" ht="15.75" thickBot="1" x14ac:dyDescent="0.3">
      <c r="L15" s="319"/>
      <c r="M15" s="320"/>
      <c r="N15" s="321"/>
    </row>
    <row r="16" spans="2:14" ht="21" customHeight="1" x14ac:dyDescent="0.25">
      <c r="B16" s="312" t="s">
        <v>180</v>
      </c>
      <c r="C16" s="312"/>
      <c r="D16" s="312"/>
      <c r="E16" s="312"/>
      <c r="F16" s="312"/>
      <c r="G16" s="312"/>
      <c r="H16" s="312"/>
      <c r="I16" s="312"/>
      <c r="J16" s="312"/>
    </row>
    <row r="17" spans="2:19" ht="30" x14ac:dyDescent="0.25">
      <c r="B17" s="100" t="s">
        <v>165</v>
      </c>
      <c r="C17" s="101" t="s">
        <v>166</v>
      </c>
      <c r="D17" s="101" t="s">
        <v>167</v>
      </c>
      <c r="E17" s="101" t="s">
        <v>168</v>
      </c>
      <c r="F17" s="102" t="s">
        <v>181</v>
      </c>
      <c r="G17" s="102" t="s">
        <v>182</v>
      </c>
      <c r="H17" s="102" t="s">
        <v>183</v>
      </c>
      <c r="I17" s="102" t="s">
        <v>184</v>
      </c>
      <c r="J17" s="102" t="s">
        <v>218</v>
      </c>
    </row>
    <row r="18" spans="2:19" x14ac:dyDescent="0.25">
      <c r="B18" s="11">
        <v>1</v>
      </c>
      <c r="C18" s="3" t="s">
        <v>174</v>
      </c>
      <c r="D18" s="3" t="s">
        <v>175</v>
      </c>
      <c r="E18" s="92">
        <v>44444444</v>
      </c>
      <c r="F18" s="93">
        <f>+(J10-I10)*4%</f>
        <v>80000.000000000015</v>
      </c>
      <c r="G18" s="92">
        <f>+(J10-I10)*4%</f>
        <v>80000.000000000015</v>
      </c>
      <c r="H18" s="103">
        <f>SUM(F18:G18)</f>
        <v>160000.00000000003</v>
      </c>
      <c r="I18" s="85">
        <f>J10-H18</f>
        <v>1840000.0000000002</v>
      </c>
      <c r="J18" s="85">
        <f>+I18</f>
        <v>1840000.0000000002</v>
      </c>
    </row>
    <row r="19" spans="2:19" x14ac:dyDescent="0.25">
      <c r="B19" s="11">
        <v>2</v>
      </c>
      <c r="C19" s="3" t="s">
        <v>176</v>
      </c>
      <c r="D19" s="3" t="s">
        <v>177</v>
      </c>
      <c r="E19" s="92">
        <v>11111111</v>
      </c>
      <c r="F19" s="93">
        <f t="shared" ref="F19:F20" si="2">+(J11-I11)*4%</f>
        <v>40000</v>
      </c>
      <c r="G19" s="92">
        <f t="shared" ref="G19:G20" si="3">+(J11-I11)*4%</f>
        <v>40000</v>
      </c>
      <c r="H19" s="103">
        <f>SUM(F19:G19)</f>
        <v>80000</v>
      </c>
      <c r="I19" s="85">
        <f>J11-H19</f>
        <v>1037174</v>
      </c>
      <c r="J19" s="85">
        <f>+I19-I11</f>
        <v>920000</v>
      </c>
    </row>
    <row r="20" spans="2:19" x14ac:dyDescent="0.25">
      <c r="B20" s="11">
        <v>3</v>
      </c>
      <c r="C20" s="3" t="s">
        <v>178</v>
      </c>
      <c r="D20" s="3" t="s">
        <v>179</v>
      </c>
      <c r="E20" s="92">
        <v>22222222</v>
      </c>
      <c r="F20" s="93">
        <f t="shared" si="2"/>
        <v>40000</v>
      </c>
      <c r="G20" s="92">
        <f t="shared" si="3"/>
        <v>40000</v>
      </c>
      <c r="H20" s="103">
        <f>SUM(F20:G20)</f>
        <v>80000</v>
      </c>
      <c r="I20" s="85">
        <f>J12-H20</f>
        <v>1037174</v>
      </c>
      <c r="J20" s="85">
        <f>+I20-I12</f>
        <v>920000</v>
      </c>
    </row>
    <row r="21" spans="2:19" x14ac:dyDescent="0.25">
      <c r="B21" s="3"/>
      <c r="C21" s="3"/>
      <c r="D21" s="299" t="s">
        <v>152</v>
      </c>
      <c r="E21" s="300"/>
      <c r="F21" s="104">
        <f>SUM(F18:F20)</f>
        <v>160000</v>
      </c>
      <c r="G21" s="104">
        <f>SUM(G18:G20)</f>
        <v>160000</v>
      </c>
      <c r="H21" s="96">
        <f>SUM(F21:G21)</f>
        <v>320000</v>
      </c>
      <c r="I21" s="105">
        <f>J13-H21</f>
        <v>3914348</v>
      </c>
      <c r="J21" s="105">
        <f>+SUM(J18:J20)</f>
        <v>3680000</v>
      </c>
    </row>
    <row r="22" spans="2:19" x14ac:dyDescent="0.25">
      <c r="J22" s="7"/>
    </row>
    <row r="24" spans="2:19" ht="18.75" x14ac:dyDescent="0.25">
      <c r="B24" s="311" t="s">
        <v>185</v>
      </c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</row>
    <row r="25" spans="2:19" ht="60" x14ac:dyDescent="0.25">
      <c r="B25" s="106" t="s">
        <v>165</v>
      </c>
      <c r="C25" s="107" t="s">
        <v>166</v>
      </c>
      <c r="D25" s="107" t="s">
        <v>167</v>
      </c>
      <c r="E25" s="108" t="s">
        <v>142</v>
      </c>
      <c r="F25" s="108" t="s">
        <v>143</v>
      </c>
      <c r="G25" s="108" t="s">
        <v>144</v>
      </c>
      <c r="H25" s="108" t="s">
        <v>145</v>
      </c>
      <c r="I25" s="108" t="s">
        <v>146</v>
      </c>
      <c r="J25" s="108" t="s">
        <v>147</v>
      </c>
      <c r="K25" s="108" t="s">
        <v>148</v>
      </c>
      <c r="L25" s="108" t="s">
        <v>149</v>
      </c>
      <c r="M25" s="108" t="s">
        <v>150</v>
      </c>
      <c r="N25" s="108" t="s">
        <v>151</v>
      </c>
      <c r="O25" s="108" t="s">
        <v>186</v>
      </c>
      <c r="P25" s="108" t="s">
        <v>187</v>
      </c>
      <c r="Q25" s="108" t="s">
        <v>188</v>
      </c>
      <c r="R25" s="108" t="s">
        <v>189</v>
      </c>
      <c r="S25" s="108" t="s">
        <v>190</v>
      </c>
    </row>
    <row r="26" spans="2:19" x14ac:dyDescent="0.25">
      <c r="B26" s="11">
        <v>1</v>
      </c>
      <c r="C26" s="3" t="s">
        <v>174</v>
      </c>
      <c r="D26" s="3" t="s">
        <v>175</v>
      </c>
      <c r="E26" s="109">
        <f>(J10-I10)*8.5%</f>
        <v>170000.00000000003</v>
      </c>
      <c r="F26" s="92">
        <f>(J10-I10)*12%</f>
        <v>240000.00000000003</v>
      </c>
      <c r="G26" s="110">
        <f>(J10-I10)*0.522%</f>
        <v>10440</v>
      </c>
      <c r="H26" s="110">
        <f>(J10-I10)*3%</f>
        <v>60000.000000000007</v>
      </c>
      <c r="I26" s="92">
        <f>(J10-I10)*2%</f>
        <v>40000.000000000007</v>
      </c>
      <c r="J26" s="92">
        <f>(J10-I10)*4%</f>
        <v>80000.000000000015</v>
      </c>
      <c r="K26" s="85">
        <f>J10*8.33%</f>
        <v>166600.00000000003</v>
      </c>
      <c r="L26" s="103">
        <f>J10*1%</f>
        <v>20000.000000000004</v>
      </c>
      <c r="M26" s="92">
        <f>J10*8.33%</f>
        <v>166600.00000000003</v>
      </c>
      <c r="N26" s="92">
        <f>(J10-I10)*4.17%</f>
        <v>83400.000000000015</v>
      </c>
      <c r="O26" s="92">
        <f>(J10+E26+F26+G26+H26+I26+J26+K26+L26+M26+N26)</f>
        <v>3037040.0000000005</v>
      </c>
      <c r="P26" s="92">
        <f>O26/30</f>
        <v>101234.66666666669</v>
      </c>
      <c r="Q26" s="92">
        <f>P26/8</f>
        <v>12654.333333333336</v>
      </c>
      <c r="R26" s="111">
        <f>+Q26/60</f>
        <v>210.90555555555559</v>
      </c>
      <c r="S26" s="111">
        <f>+R26/60</f>
        <v>3.5150925925925933</v>
      </c>
    </row>
    <row r="27" spans="2:19" x14ac:dyDescent="0.25">
      <c r="B27" s="11">
        <v>2</v>
      </c>
      <c r="C27" s="3" t="s">
        <v>176</v>
      </c>
      <c r="D27" s="3" t="s">
        <v>177</v>
      </c>
      <c r="E27" s="109">
        <f t="shared" ref="E27:E28" si="4">(J11-I11)*8.5%</f>
        <v>85000</v>
      </c>
      <c r="F27" s="92">
        <f t="shared" ref="F27:F28" si="5">(J11-I11)*12%</f>
        <v>120000</v>
      </c>
      <c r="G27" s="110">
        <f>(J11-I11)*0.522%</f>
        <v>5220</v>
      </c>
      <c r="H27" s="110">
        <f t="shared" ref="H27:H28" si="6">(J11-I11)*3%</f>
        <v>30000</v>
      </c>
      <c r="I27" s="92">
        <f t="shared" ref="I27:I28" si="7">(J11-I11)*2%</f>
        <v>20000</v>
      </c>
      <c r="J27" s="92">
        <f t="shared" ref="J27:J28" si="8">(J11-I11)*4%</f>
        <v>40000</v>
      </c>
      <c r="K27" s="85">
        <f>J11*8.33%</f>
        <v>93060.594199999992</v>
      </c>
      <c r="L27" s="103">
        <f>J11*1%</f>
        <v>11171.74</v>
      </c>
      <c r="M27" s="92">
        <f>J11*8.33%</f>
        <v>93060.594199999992</v>
      </c>
      <c r="N27" s="92">
        <f>(J11-I11)*4.17%</f>
        <v>41700</v>
      </c>
      <c r="O27" s="92">
        <f>(J11+E27+F27+G27+H27+I27+J27+K27+L27+M27+N27)</f>
        <v>1656386.9283999999</v>
      </c>
      <c r="P27" s="92">
        <f t="shared" ref="P27:P28" si="9">O27/30</f>
        <v>55212.897613333327</v>
      </c>
      <c r="Q27" s="92">
        <f t="shared" ref="Q27:Q28" si="10">P27/8</f>
        <v>6901.6122016666659</v>
      </c>
      <c r="R27" s="111">
        <f t="shared" ref="R27:S28" si="11">+Q27/60</f>
        <v>115.02687002777776</v>
      </c>
      <c r="S27" s="111">
        <f t="shared" si="11"/>
        <v>1.9171145004629626</v>
      </c>
    </row>
    <row r="28" spans="2:19" x14ac:dyDescent="0.25">
      <c r="B28" s="11">
        <v>3</v>
      </c>
      <c r="C28" s="3" t="s">
        <v>178</v>
      </c>
      <c r="D28" s="3" t="s">
        <v>179</v>
      </c>
      <c r="E28" s="109">
        <f t="shared" si="4"/>
        <v>85000</v>
      </c>
      <c r="F28" s="92">
        <f t="shared" si="5"/>
        <v>120000</v>
      </c>
      <c r="G28" s="110">
        <f>(J12-I12)*0.522%</f>
        <v>5220</v>
      </c>
      <c r="H28" s="110">
        <f t="shared" si="6"/>
        <v>30000</v>
      </c>
      <c r="I28" s="92">
        <f t="shared" si="7"/>
        <v>20000</v>
      </c>
      <c r="J28" s="92">
        <f t="shared" si="8"/>
        <v>40000</v>
      </c>
      <c r="K28" s="85">
        <f>J12*8.33%</f>
        <v>93060.594199999992</v>
      </c>
      <c r="L28" s="103">
        <f>J12*1%</f>
        <v>11171.74</v>
      </c>
      <c r="M28" s="92">
        <f>J12*8.33%</f>
        <v>93060.594199999992</v>
      </c>
      <c r="N28" s="92">
        <f>(J12-I12)*4.17%</f>
        <v>41700</v>
      </c>
      <c r="O28" s="92">
        <f>(J12+E28+F28+G28+H28+I28+J28+K28+L28+M28+N28)</f>
        <v>1656386.9283999999</v>
      </c>
      <c r="P28" s="92">
        <f t="shared" si="9"/>
        <v>55212.897613333327</v>
      </c>
      <c r="Q28" s="92">
        <f t="shared" si="10"/>
        <v>6901.6122016666659</v>
      </c>
      <c r="R28" s="111">
        <f t="shared" si="11"/>
        <v>115.02687002777776</v>
      </c>
      <c r="S28" s="111">
        <f t="shared" si="11"/>
        <v>1.9171145004629626</v>
      </c>
    </row>
    <row r="29" spans="2:19" x14ac:dyDescent="0.25">
      <c r="B29" s="3"/>
      <c r="C29" s="299" t="s">
        <v>152</v>
      </c>
      <c r="D29" s="300"/>
      <c r="E29" s="105">
        <f t="shared" ref="E29:S29" si="12">SUM(E26:E28)</f>
        <v>340000</v>
      </c>
      <c r="F29" s="105">
        <f t="shared" si="12"/>
        <v>480000</v>
      </c>
      <c r="G29" s="105">
        <f t="shared" si="12"/>
        <v>20880</v>
      </c>
      <c r="H29" s="105">
        <f t="shared" si="12"/>
        <v>120000</v>
      </c>
      <c r="I29" s="105">
        <f t="shared" si="12"/>
        <v>80000</v>
      </c>
      <c r="J29" s="105">
        <f t="shared" si="12"/>
        <v>160000</v>
      </c>
      <c r="K29" s="105">
        <f t="shared" si="12"/>
        <v>352721.18839999998</v>
      </c>
      <c r="L29" s="105">
        <f t="shared" si="12"/>
        <v>42343.48</v>
      </c>
      <c r="M29" s="112">
        <f t="shared" si="12"/>
        <v>352721.18839999998</v>
      </c>
      <c r="N29" s="112">
        <f t="shared" si="12"/>
        <v>166800</v>
      </c>
      <c r="O29" s="113">
        <f>SUM(O26:O28)</f>
        <v>6349813.8568000002</v>
      </c>
      <c r="P29" s="113">
        <f t="shared" si="12"/>
        <v>211660.46189333335</v>
      </c>
      <c r="Q29" s="113">
        <f t="shared" si="12"/>
        <v>26457.557736666669</v>
      </c>
      <c r="R29" s="114">
        <f t="shared" si="12"/>
        <v>440.95929561111114</v>
      </c>
      <c r="S29" s="114">
        <f t="shared" si="12"/>
        <v>7.3493215935185185</v>
      </c>
    </row>
    <row r="32" spans="2:19" ht="19.5" customHeight="1" x14ac:dyDescent="0.25">
      <c r="C32" s="309" t="s">
        <v>191</v>
      </c>
      <c r="D32" s="309"/>
      <c r="E32" s="309"/>
      <c r="F32" s="309"/>
      <c r="G32" s="309"/>
      <c r="H32" s="309"/>
      <c r="I32" s="309"/>
    </row>
    <row r="33" spans="1:17" s="72" customFormat="1" ht="79.5" customHeight="1" x14ac:dyDescent="0.25">
      <c r="A33" s="126"/>
      <c r="C33" s="115" t="s">
        <v>166</v>
      </c>
      <c r="D33" s="115" t="s">
        <v>167</v>
      </c>
      <c r="E33" s="116" t="s">
        <v>192</v>
      </c>
      <c r="F33" s="116" t="s">
        <v>193</v>
      </c>
      <c r="G33" s="116" t="s">
        <v>194</v>
      </c>
      <c r="H33" s="116" t="s">
        <v>188</v>
      </c>
      <c r="I33" s="116" t="s">
        <v>189</v>
      </c>
    </row>
    <row r="34" spans="1:17" x14ac:dyDescent="0.25">
      <c r="C34" s="11" t="s">
        <v>195</v>
      </c>
      <c r="D34" s="11" t="s">
        <v>196</v>
      </c>
      <c r="E34" s="12" t="s">
        <v>197</v>
      </c>
      <c r="F34" s="11">
        <v>4</v>
      </c>
      <c r="G34" s="11">
        <v>240</v>
      </c>
      <c r="H34" s="13">
        <v>6901.6122016666704</v>
      </c>
      <c r="I34" s="13">
        <v>115.026870027778</v>
      </c>
      <c r="Q34" s="174"/>
    </row>
    <row r="35" spans="1:17" ht="29.25" customHeight="1" x14ac:dyDescent="0.25">
      <c r="C35" s="11" t="s">
        <v>195</v>
      </c>
      <c r="D35" s="11" t="s">
        <v>196</v>
      </c>
      <c r="E35" s="12" t="s">
        <v>198</v>
      </c>
      <c r="F35" s="11">
        <v>4</v>
      </c>
      <c r="G35" s="11">
        <v>240</v>
      </c>
      <c r="H35" s="13">
        <v>6901.6122016666659</v>
      </c>
      <c r="I35" s="13">
        <v>115.02687002777776</v>
      </c>
    </row>
  </sheetData>
  <mergeCells count="11">
    <mergeCell ref="C32:I32"/>
    <mergeCell ref="B5:J5"/>
    <mergeCell ref="B7:J7"/>
    <mergeCell ref="B8:J8"/>
    <mergeCell ref="B24:S24"/>
    <mergeCell ref="B16:J16"/>
    <mergeCell ref="B6:J6"/>
    <mergeCell ref="L9:N15"/>
    <mergeCell ref="D21:E21"/>
    <mergeCell ref="D13:E13"/>
    <mergeCell ref="C29:D29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DF138-1376-49F9-914A-0C0C843686F9}">
  <sheetPr>
    <tabColor theme="5" tint="-0.499984740745262"/>
  </sheetPr>
  <dimension ref="B4:H14"/>
  <sheetViews>
    <sheetView workbookViewId="0">
      <selection activeCell="D2" sqref="D2"/>
    </sheetView>
  </sheetViews>
  <sheetFormatPr baseColWidth="10" defaultRowHeight="15" x14ac:dyDescent="0.25"/>
  <cols>
    <col min="3" max="4" width="22.42578125" customWidth="1"/>
    <col min="5" max="5" width="19" customWidth="1"/>
    <col min="6" max="6" width="20.7109375" style="7" customWidth="1"/>
    <col min="7" max="7" width="19.5703125" customWidth="1"/>
    <col min="8" max="8" width="20" customWidth="1"/>
    <col min="9" max="9" width="20.5703125" customWidth="1"/>
  </cols>
  <sheetData>
    <row r="4" spans="2:8" x14ac:dyDescent="0.25">
      <c r="B4" s="255" t="s">
        <v>215</v>
      </c>
      <c r="C4" s="255"/>
      <c r="D4" s="255"/>
      <c r="E4" s="255"/>
      <c r="F4" s="255"/>
      <c r="G4" s="255"/>
      <c r="H4" s="255"/>
    </row>
    <row r="5" spans="2:8" x14ac:dyDescent="0.25">
      <c r="B5" s="255" t="s">
        <v>216</v>
      </c>
      <c r="C5" s="255"/>
      <c r="D5" s="255"/>
      <c r="E5" s="255"/>
      <c r="F5" s="255"/>
      <c r="G5" s="255"/>
      <c r="H5" s="255"/>
    </row>
    <row r="6" spans="2:8" x14ac:dyDescent="0.25">
      <c r="B6" s="255" t="s">
        <v>217</v>
      </c>
      <c r="C6" s="255"/>
      <c r="D6" s="255"/>
      <c r="E6" s="255"/>
      <c r="F6" s="255"/>
      <c r="G6" s="255"/>
      <c r="H6" s="255"/>
    </row>
    <row r="8" spans="2:8" x14ac:dyDescent="0.25">
      <c r="B8" s="322" t="s">
        <v>199</v>
      </c>
      <c r="C8" s="322"/>
      <c r="D8" s="322"/>
      <c r="E8" s="322"/>
      <c r="F8" s="322"/>
      <c r="G8" s="322"/>
      <c r="H8" s="322"/>
    </row>
    <row r="9" spans="2:8" ht="15.75" thickBot="1" x14ac:dyDescent="0.3">
      <c r="B9" s="323"/>
      <c r="C9" s="323"/>
      <c r="D9" s="323"/>
      <c r="E9" s="323"/>
      <c r="F9" s="323"/>
      <c r="G9" s="323"/>
      <c r="H9" s="323"/>
    </row>
    <row r="10" spans="2:8" ht="30" x14ac:dyDescent="0.25">
      <c r="B10" s="119" t="s">
        <v>200</v>
      </c>
      <c r="C10" s="120" t="s">
        <v>201</v>
      </c>
      <c r="D10" s="121" t="s">
        <v>202</v>
      </c>
      <c r="E10" s="120" t="s">
        <v>203</v>
      </c>
      <c r="F10" s="122" t="s">
        <v>204</v>
      </c>
      <c r="G10" s="120" t="s">
        <v>205</v>
      </c>
      <c r="H10" s="123" t="s">
        <v>206</v>
      </c>
    </row>
    <row r="11" spans="2:8" ht="37.5" customHeight="1" x14ac:dyDescent="0.25">
      <c r="B11" s="124"/>
      <c r="C11" s="75">
        <f>+SUM('VENTAS '!D46:F46)</f>
        <v>0</v>
      </c>
      <c r="D11" s="75" cm="1">
        <f t="array" ref="D11:D12">+'COMPRA DE BOVINO '!I39:I40</f>
        <v>0</v>
      </c>
      <c r="E11" s="75">
        <f>+'COSTOS CIIF'!I30</f>
        <v>0</v>
      </c>
      <c r="F11" s="9">
        <f>+'COSTO - GASTOS'!D85-'COSTO - GASTOS'!D84</f>
        <v>0</v>
      </c>
      <c r="G11" s="9">
        <f>+'NOMINA   MENSUAL'!O29</f>
        <v>6349813.8568000002</v>
      </c>
      <c r="H11" s="125">
        <f>+C11-(D11+E11+F11++G11)</f>
        <v>-6349813.8568000002</v>
      </c>
    </row>
    <row r="12" spans="2:8" ht="16.5" thickBot="1" x14ac:dyDescent="0.3">
      <c r="B12" s="145" t="s">
        <v>152</v>
      </c>
      <c r="C12" s="146">
        <f t="shared" ref="C12:H12" si="0">SUM(C11:C11)</f>
        <v>0</v>
      </c>
      <c r="D12" s="146">
        <v>0</v>
      </c>
      <c r="E12" s="146">
        <f t="shared" si="0"/>
        <v>0</v>
      </c>
      <c r="F12" s="146">
        <f t="shared" si="0"/>
        <v>0</v>
      </c>
      <c r="G12" s="146">
        <f t="shared" si="0"/>
        <v>6349813.8568000002</v>
      </c>
      <c r="H12" s="147">
        <f t="shared" si="0"/>
        <v>-6349813.8568000002</v>
      </c>
    </row>
    <row r="14" spans="2:8" x14ac:dyDescent="0.25">
      <c r="C14" s="14"/>
    </row>
  </sheetData>
  <sheetProtection algorithmName="SHA-512" hashValue="kyg5n4z7kl7GGA0lFR4BcE6OWa50nS3orR1xXKUqHQ967FU/PI34P7n3bE7trrXU5IsfMf4o4HKbuFlcI8b0Ig==" saltValue="21a0JG/sk1IVWZbunl5Oyw==" spinCount="100000" sheet="1" objects="1" scenarios="1"/>
  <mergeCells count="4">
    <mergeCell ref="B8:H9"/>
    <mergeCell ref="B4:H4"/>
    <mergeCell ref="B5:H5"/>
    <mergeCell ref="B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DEPRECIACION DE BIENES </vt:lpstr>
      <vt:lpstr>CONTROL DE BIENES </vt:lpstr>
      <vt:lpstr>COSTO DE BIENES MENSUALES </vt:lpstr>
      <vt:lpstr>COMPRA DE BOVINO </vt:lpstr>
      <vt:lpstr>COSTO Y REMDIMIENTO MP</vt:lpstr>
      <vt:lpstr>VENTAS </vt:lpstr>
      <vt:lpstr>COSTOS CIIF</vt:lpstr>
      <vt:lpstr>COSTO - GASTOS</vt:lpstr>
      <vt:lpstr>NOMINA   MENSUAL</vt:lpstr>
      <vt:lpstr>EFECTIVO DIARIO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2022-10-21T03:56:02Z</dcterms:created>
  <dcterms:modified xsi:type="dcterms:W3CDTF">2022-11-19T00:07:05Z</dcterms:modified>
</cp:coreProperties>
</file>