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ción de demanda y Ventas " sheetId="1" r:id="rId4"/>
    <sheet state="visible" name="Estructura de Costos y Gastos" sheetId="2" r:id="rId5"/>
    <sheet state="visible" name="Estructura del capital" sheetId="3" r:id="rId6"/>
    <sheet state="visible" name="Edo Resultado, y Flujo de caja" sheetId="4" r:id="rId7"/>
  </sheets>
  <definedNames/>
  <calcPr/>
  <extLst>
    <ext uri="GoogleSheetsCustomDataVersion2">
      <go:sheetsCustomData xmlns:go="http://customooxmlschemas.google.com/" r:id="rId8" roundtripDataChecksum="C8vmrwDPAa4gl8aKdQb+b7ftk5/a7j+W9Kr4R5N3QvA="/>
    </ext>
  </extLst>
</workbook>
</file>

<file path=xl/sharedStrings.xml><?xml version="1.0" encoding="utf-8"?>
<sst xmlns="http://schemas.openxmlformats.org/spreadsheetml/2006/main" count="154" uniqueCount="129">
  <si>
    <t>Estimación demanda de servicios para usuarios ocasionales (crecimiento poblacional 1% anual)</t>
  </si>
  <si>
    <t xml:space="preserve">Tipos de usuarios </t>
  </si>
  <si>
    <t>cantidad</t>
  </si>
  <si>
    <t>Años</t>
  </si>
  <si>
    <t>cálculo de potenciales usuarios ocasionales (%)</t>
  </si>
  <si>
    <t>Ocasionales</t>
  </si>
  <si>
    <t>Mercado Potencial</t>
  </si>
  <si>
    <t>Recurrentes</t>
  </si>
  <si>
    <t>Mercado objetivo (13%)</t>
  </si>
  <si>
    <t>Frecuentes</t>
  </si>
  <si>
    <t>Aspiración Participación de Mercado</t>
  </si>
  <si>
    <t>Mercado específico (No. De personas)</t>
  </si>
  <si>
    <t>Frecuencia de uso anual</t>
  </si>
  <si>
    <t>Cantidad de servicios</t>
  </si>
  <si>
    <t>Estimación demanda de servicios para usuarios recurrentes (crecimiento poblacional 1% anual)</t>
  </si>
  <si>
    <t>años</t>
  </si>
  <si>
    <t>Mercado objetivo (8%)</t>
  </si>
  <si>
    <t>Estimación demanda de servicios para usuarios frecuentes (crecimiento poblacional 1% anual)</t>
  </si>
  <si>
    <t>Mercado objetivo (5,32%)</t>
  </si>
  <si>
    <t>Total # de servicios x año</t>
  </si>
  <si>
    <t>Ventas Totales Estimadas</t>
  </si>
  <si>
    <r>
      <rPr>
        <rFont val="Calibri"/>
        <color theme="1"/>
        <sz val="11.0"/>
      </rPr>
      <t xml:space="preserve">Valor de </t>
    </r>
    <r>
      <rPr>
        <rFont val="Calibri"/>
        <i/>
        <color theme="1"/>
        <sz val="11.0"/>
      </rPr>
      <t>ticket</t>
    </r>
    <r>
      <rPr>
        <rFont val="Calibri"/>
        <color theme="1"/>
        <sz val="11.0"/>
      </rPr>
      <t xml:space="preserve"> de servicio</t>
    </r>
  </si>
  <si>
    <t xml:space="preserve">Inflación </t>
  </si>
  <si>
    <t>1er</t>
  </si>
  <si>
    <t>2do</t>
  </si>
  <si>
    <t>3er</t>
  </si>
  <si>
    <t>4to</t>
  </si>
  <si>
    <t>5to</t>
  </si>
  <si>
    <t>Maquinaria y Equipo</t>
  </si>
  <si>
    <t>Cantidad</t>
  </si>
  <si>
    <t>Costo Unitario</t>
  </si>
  <si>
    <t>Inversión total</t>
  </si>
  <si>
    <t>Se utilizará la depreciación de equipos de computo equivalente para los activos intangibles a 5 años</t>
  </si>
  <si>
    <t>Computadores Portatiles</t>
  </si>
  <si>
    <t>Modulos de recepción de llamadas (Call Center)</t>
  </si>
  <si>
    <t>Depreciación anual</t>
  </si>
  <si>
    <t>Total</t>
  </si>
  <si>
    <t>Equipos</t>
  </si>
  <si>
    <t>Intangibles</t>
  </si>
  <si>
    <t>Aplicativo*</t>
  </si>
  <si>
    <t>Constitución Cámara de Comercio</t>
  </si>
  <si>
    <t>Registro de Marca y Logo</t>
  </si>
  <si>
    <t xml:space="preserve">* Aplicativo de complejidad media alta, con funciones de rastreo, geolocalización en un mapa específico, de interacción con opciones, y opción de pagos en línea. </t>
  </si>
  <si>
    <t>COSTOS DEL PLAN DE MARKETING (anual)</t>
  </si>
  <si>
    <t>Mantenimiento y actualización de la app por año con las novedades</t>
  </si>
  <si>
    <t xml:space="preserve">Alquiler de espacios físicos de publicidad </t>
  </si>
  <si>
    <t>Generación de contenidos y publicidad en redes</t>
  </si>
  <si>
    <t>Mercadotecnia a través de big data en aplicaciones</t>
  </si>
  <si>
    <t>Servicio de chatbot</t>
  </si>
  <si>
    <t>Volantes con códigos QR</t>
  </si>
  <si>
    <t xml:space="preserve">Gastos Operativos </t>
  </si>
  <si>
    <t>Servicio</t>
  </si>
  <si>
    <t>costo unitario</t>
  </si>
  <si>
    <t>total</t>
  </si>
  <si>
    <t>Infraestructura TI mensual</t>
  </si>
  <si>
    <t>Arrendamiento de oficina</t>
  </si>
  <si>
    <t>Servicios Públicos</t>
  </si>
  <si>
    <t>Asesoría Legal</t>
  </si>
  <si>
    <t>Total gastos anuales</t>
  </si>
  <si>
    <t>Gastos Administrativos</t>
  </si>
  <si>
    <t>año</t>
  </si>
  <si>
    <t>Tabla de Salarios</t>
  </si>
  <si>
    <t>Salarios</t>
  </si>
  <si>
    <t>Cargo</t>
  </si>
  <si>
    <t>año 1</t>
  </si>
  <si>
    <t>año 2</t>
  </si>
  <si>
    <t>año 3</t>
  </si>
  <si>
    <t>año 4</t>
  </si>
  <si>
    <t>año 5</t>
  </si>
  <si>
    <t xml:space="preserve"> Factor de prestaciones legales y aportes de ley (30%)</t>
  </si>
  <si>
    <t>Director TI</t>
  </si>
  <si>
    <t>Total:</t>
  </si>
  <si>
    <t>Director comercial</t>
  </si>
  <si>
    <t>Director de Operaciones</t>
  </si>
  <si>
    <t>Auxiliar Serv. Cliente.</t>
  </si>
  <si>
    <t>Auxiliar Soporte Admin.</t>
  </si>
  <si>
    <t>meses</t>
  </si>
  <si>
    <t>Total salarios anuales</t>
  </si>
  <si>
    <t>Inversiones</t>
  </si>
  <si>
    <t>Fuente de recursos</t>
  </si>
  <si>
    <t>% de aportes</t>
  </si>
  <si>
    <t>T.O esperada</t>
  </si>
  <si>
    <t>Ponderado</t>
  </si>
  <si>
    <t>Total Activos</t>
  </si>
  <si>
    <t>Recursos propios</t>
  </si>
  <si>
    <t>Capital de trabajo primer año</t>
  </si>
  <si>
    <t>crédito banco</t>
  </si>
  <si>
    <t>Tasa de oportunidad mixta</t>
  </si>
  <si>
    <t>Préstamo Bancario*</t>
  </si>
  <si>
    <t>Aportes de Capital</t>
  </si>
  <si>
    <t>*Tasa de oportunidad de los recursos propios, se utilizará la tasa libre de riesgo que es igual a un CDT 13%EA</t>
  </si>
  <si>
    <t>**Tasa de oportunidad del crédito bancario 25%EA</t>
  </si>
  <si>
    <t>* Se tomará un préstamo por el 50% del total de la inversión a una tasa del 25% E.A según las tasas comerciales vigentes 2023</t>
  </si>
  <si>
    <t>La otra mitad se captará a través de inversionistas</t>
  </si>
  <si>
    <t>*Préstamo a 4 años, con pago mensuales uniformes</t>
  </si>
  <si>
    <t>tasa efectiva anual</t>
  </si>
  <si>
    <t>periodo</t>
  </si>
  <si>
    <t>cuota</t>
  </si>
  <si>
    <t>interes</t>
  </si>
  <si>
    <t>abono a capital</t>
  </si>
  <si>
    <t>saldo</t>
  </si>
  <si>
    <t xml:space="preserve">Gasto financiero </t>
  </si>
  <si>
    <t>tasa mensual</t>
  </si>
  <si>
    <t>periodos</t>
  </si>
  <si>
    <t>Cuota Mensual</t>
  </si>
  <si>
    <t>Pago anual Gto Financiero</t>
  </si>
  <si>
    <t>AÑO</t>
  </si>
  <si>
    <t>Ventas Brutas COP</t>
  </si>
  <si>
    <t xml:space="preserve"> -Costo de ventas</t>
  </si>
  <si>
    <t xml:space="preserve"> = Margen Bruto</t>
  </si>
  <si>
    <t xml:space="preserve"> - Gtos Admin</t>
  </si>
  <si>
    <t xml:space="preserve"> -Gtos Operacionales</t>
  </si>
  <si>
    <t xml:space="preserve"> -Gtos marketing</t>
  </si>
  <si>
    <t xml:space="preserve"> -Depreciciones</t>
  </si>
  <si>
    <t xml:space="preserve"> = Utilidad Operativa</t>
  </si>
  <si>
    <t xml:space="preserve"> -Gasto Financiero</t>
  </si>
  <si>
    <t xml:space="preserve"> = Utilidad antes de Impuestos</t>
  </si>
  <si>
    <t xml:space="preserve"> - Impuesto de renta</t>
  </si>
  <si>
    <t xml:space="preserve"> =Utilidad del Ejercicio</t>
  </si>
  <si>
    <t>Utilidad Neta/Ventas</t>
  </si>
  <si>
    <t>Capital de trabajo</t>
  </si>
  <si>
    <t>UAII</t>
  </si>
  <si>
    <t xml:space="preserve"> + depreciación</t>
  </si>
  <si>
    <t xml:space="preserve"> - var ktno</t>
  </si>
  <si>
    <t xml:space="preserve"> - inversión </t>
  </si>
  <si>
    <t xml:space="preserve"> - impuestos</t>
  </si>
  <si>
    <t>FCL</t>
  </si>
  <si>
    <t>VPN</t>
  </si>
  <si>
    <t>TIR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</si>
</sst>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_-;\-* #,##0_-;_-* &quot;-&quot;??_-;_-@"/>
    <numFmt numFmtId="165" formatCode="&quot;$&quot;\ #,##0;[Red]\-&quot;$&quot;\ #,##0"/>
    <numFmt numFmtId="166" formatCode="_-&quot;$&quot;\ * #,##0_-;\-&quot;$&quot;\ * #,##0_-;_-&quot;$&quot;\ * &quot;-&quot;??_-;_-@"/>
    <numFmt numFmtId="167" formatCode="0.0%"/>
    <numFmt numFmtId="168" formatCode="_-* #,##0.00_-;\-* #,##0.00_-;_-* &quot;-&quot;??_-;_-@"/>
    <numFmt numFmtId="169" formatCode="_-&quot;$&quot;\ * #,##0.00_-;\-&quot;$&quot;\ * #,##0.00_-;_-&quot;$&quot;\ * &quot;-&quot;??_-;_-@"/>
  </numFmts>
  <fonts count="6">
    <font>
      <sz val="11.0"/>
      <color theme="1"/>
      <name val="Calibri"/>
      <scheme val="minor"/>
    </font>
    <font>
      <sz val="11.0"/>
      <color theme="1"/>
      <name val="Calibri"/>
    </font>
    <font/>
    <font>
      <color theme="1"/>
      <name val="Calibri"/>
      <scheme val="minor"/>
    </font>
    <font>
      <b/>
      <sz val="11.0"/>
      <color theme="1"/>
      <name val="Calibri"/>
    </font>
    <font>
      <b/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9CC2E5"/>
        <bgColor rgb="FF9CC2E5"/>
      </patternFill>
    </fill>
    <fill>
      <patternFill patternType="solid">
        <fgColor rgb="FFB6D7A8"/>
        <bgColor rgb="FFB6D7A8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bottom style="thin">
        <color rgb="FF000000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3" fontId="1" numFmtId="0" xfId="0" applyAlignment="1" applyFill="1" applyFont="1">
      <alignment horizontal="center"/>
    </xf>
    <xf borderId="0" fillId="3" fontId="1" numFmtId="0" xfId="0" applyFont="1"/>
    <xf borderId="1" fillId="3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1" numFmtId="0" xfId="0" applyBorder="1" applyFont="1"/>
    <xf borderId="0" fillId="2" fontId="1" numFmtId="0" xfId="0" applyAlignment="1" applyFont="1">
      <alignment horizontal="left"/>
    </xf>
    <xf borderId="1" fillId="0" fontId="1" numFmtId="0" xfId="0" applyAlignment="1" applyBorder="1" applyFont="1">
      <alignment horizontal="left"/>
    </xf>
    <xf borderId="4" fillId="0" fontId="1" numFmtId="0" xfId="0" applyBorder="1" applyFont="1"/>
    <xf borderId="1" fillId="3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/>
    </xf>
    <xf borderId="4" fillId="0" fontId="1" numFmtId="164" xfId="0" applyBorder="1" applyFont="1" applyNumberFormat="1"/>
    <xf borderId="1" fillId="0" fontId="1" numFmtId="2" xfId="0" applyAlignment="1" applyBorder="1" applyFont="1" applyNumberFormat="1">
      <alignment horizontal="center"/>
    </xf>
    <xf borderId="0" fillId="2" fontId="1" numFmtId="0" xfId="0" applyAlignment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4" fillId="0" fontId="1" numFmtId="9" xfId="0" applyBorder="1" applyFont="1" applyNumberFormat="1"/>
    <xf borderId="4" fillId="0" fontId="1" numFmtId="1" xfId="0" applyBorder="1" applyFont="1" applyNumberFormat="1"/>
    <xf borderId="1" fillId="4" fontId="1" numFmtId="0" xfId="0" applyAlignment="1" applyBorder="1" applyFill="1" applyFont="1">
      <alignment horizontal="left"/>
    </xf>
    <xf borderId="4" fillId="4" fontId="1" numFmtId="1" xfId="0" applyBorder="1" applyFont="1" applyNumberFormat="1"/>
    <xf borderId="0" fillId="2" fontId="3" numFmtId="0" xfId="0" applyFont="1"/>
    <xf borderId="0" fillId="2" fontId="1" numFmtId="0" xfId="0" applyFont="1"/>
    <xf borderId="4" fillId="3" fontId="1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/>
    </xf>
    <xf borderId="6" fillId="0" fontId="2" numFmtId="0" xfId="0" applyBorder="1" applyFont="1"/>
    <xf borderId="4" fillId="3" fontId="1" numFmtId="0" xfId="0" applyAlignment="1" applyBorder="1" applyFont="1">
      <alignment horizontal="center"/>
    </xf>
    <xf borderId="0" fillId="0" fontId="1" numFmtId="0" xfId="0" applyFont="1"/>
    <xf borderId="1" fillId="0" fontId="1" numFmtId="1" xfId="0" applyAlignment="1" applyBorder="1" applyFont="1" applyNumberFormat="1">
      <alignment horizontal="center"/>
    </xf>
    <xf borderId="1" fillId="4" fontId="1" numFmtId="165" xfId="0" applyBorder="1" applyFont="1" applyNumberFormat="1"/>
    <xf borderId="1" fillId="0" fontId="1" numFmtId="165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7" fillId="0" fontId="1" numFmtId="0" xfId="0" applyAlignment="1" applyBorder="1" applyFont="1">
      <alignment horizontal="center"/>
    </xf>
    <xf borderId="7" fillId="0" fontId="2" numFmtId="0" xfId="0" applyBorder="1" applyFont="1"/>
    <xf borderId="4" fillId="0" fontId="1" numFmtId="166" xfId="0" applyBorder="1" applyFont="1" applyNumberFormat="1"/>
    <xf borderId="1" fillId="3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/>
    </xf>
    <xf borderId="4" fillId="4" fontId="4" numFmtId="166" xfId="0" applyBorder="1" applyFont="1" applyNumberFormat="1"/>
    <xf borderId="4" fillId="4" fontId="1" numFmtId="0" xfId="0" applyBorder="1" applyFont="1"/>
    <xf borderId="4" fillId="4" fontId="1" numFmtId="166" xfId="0" applyBorder="1" applyFont="1" applyNumberFormat="1"/>
    <xf borderId="1" fillId="4" fontId="4" numFmtId="0" xfId="0" applyAlignment="1" applyBorder="1" applyFont="1">
      <alignment horizontal="center" vertical="center"/>
    </xf>
    <xf borderId="4" fillId="4" fontId="4" numFmtId="166" xfId="0" applyAlignment="1" applyBorder="1" applyFont="1" applyNumberFormat="1">
      <alignment vertical="center"/>
    </xf>
    <xf borderId="3" fillId="0" fontId="1" numFmtId="166" xfId="0" applyBorder="1" applyFont="1" applyNumberFormat="1"/>
    <xf borderId="1" fillId="3" fontId="4" numFmtId="0" xfId="0" applyAlignment="1" applyBorder="1" applyFont="1">
      <alignment horizontal="center"/>
    </xf>
    <xf borderId="1" fillId="4" fontId="1" numFmtId="0" xfId="0" applyAlignment="1" applyBorder="1" applyFont="1">
      <alignment horizontal="center"/>
    </xf>
    <xf borderId="0" fillId="0" fontId="1" numFmtId="166" xfId="0" applyFont="1" applyNumberFormat="1"/>
    <xf borderId="4" fillId="5" fontId="1" numFmtId="0" xfId="0" applyBorder="1" applyFill="1" applyFont="1"/>
    <xf borderId="4" fillId="5" fontId="4" numFmtId="166" xfId="0" applyBorder="1" applyFont="1" applyNumberFormat="1"/>
    <xf borderId="0" fillId="0" fontId="4" numFmtId="166" xfId="0" applyFont="1" applyNumberFormat="1"/>
    <xf borderId="0" fillId="2" fontId="1" numFmtId="0" xfId="0" applyAlignment="1" applyFont="1">
      <alignment shrinkToFit="0" wrapText="1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readingOrder="0" vertical="center"/>
    </xf>
    <xf borderId="4" fillId="6" fontId="1" numFmtId="0" xfId="0" applyAlignment="1" applyBorder="1" applyFill="1" applyFont="1">
      <alignment shrinkToFit="0" wrapText="1"/>
    </xf>
    <xf borderId="0" fillId="0" fontId="1" numFmtId="0" xfId="0" applyAlignment="1" applyFont="1">
      <alignment shrinkToFit="0" wrapText="1"/>
    </xf>
    <xf borderId="0" fillId="2" fontId="1" numFmtId="9" xfId="0" applyFont="1" applyNumberFormat="1"/>
    <xf borderId="4" fillId="0" fontId="1" numFmtId="0" xfId="0" applyAlignment="1" applyBorder="1" applyFont="1">
      <alignment shrinkToFit="0" wrapText="1"/>
    </xf>
    <xf borderId="4" fillId="0" fontId="1" numFmtId="9" xfId="0" applyAlignment="1" applyBorder="1" applyFont="1" applyNumberFormat="1">
      <alignment horizontal="right" shrinkToFit="0" wrapText="1"/>
    </xf>
    <xf borderId="4" fillId="0" fontId="1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horizontal="center" shrinkToFit="0" wrapText="1"/>
    </xf>
    <xf borderId="4" fillId="4" fontId="1" numFmtId="167" xfId="0" applyAlignment="1" applyBorder="1" applyFont="1" applyNumberFormat="1">
      <alignment horizontal="right" shrinkToFit="0" wrapText="1"/>
    </xf>
    <xf borderId="0" fillId="0" fontId="1" numFmtId="0" xfId="0" applyAlignment="1" applyFont="1">
      <alignment vertical="center"/>
    </xf>
    <xf borderId="0" fillId="2" fontId="1" numFmtId="9" xfId="0" applyAlignment="1" applyFont="1" applyNumberFormat="1">
      <alignment horizontal="center"/>
    </xf>
    <xf borderId="4" fillId="2" fontId="1" numFmtId="9" xfId="0" applyAlignment="1" applyBorder="1" applyFont="1" applyNumberFormat="1">
      <alignment horizontal="center"/>
    </xf>
    <xf borderId="8" fillId="0" fontId="1" numFmtId="0" xfId="0" applyAlignment="1" applyBorder="1" applyFont="1">
      <alignment vertical="center"/>
    </xf>
    <xf borderId="8" fillId="0" fontId="1" numFmtId="0" xfId="0" applyAlignment="1" applyBorder="1" applyFont="1">
      <alignment shrinkToFit="0" wrapText="1"/>
    </xf>
    <xf borderId="0" fillId="2" fontId="1" numFmtId="166" xfId="0" applyFont="1" applyNumberFormat="1"/>
    <xf borderId="9" fillId="0" fontId="1" numFmtId="0" xfId="0" applyAlignment="1" applyBorder="1" applyFont="1">
      <alignment vertical="center"/>
    </xf>
    <xf borderId="9" fillId="0" fontId="1" numFmtId="0" xfId="0" applyAlignment="1" applyBorder="1" applyFont="1">
      <alignment shrinkToFit="0" wrapText="1"/>
    </xf>
    <xf borderId="0" fillId="0" fontId="1" numFmtId="0" xfId="0" applyAlignment="1" applyFont="1">
      <alignment horizontal="left" shrinkToFit="0" vertical="top" wrapText="1"/>
    </xf>
    <xf borderId="4" fillId="6" fontId="1" numFmtId="0" xfId="0" applyBorder="1" applyFont="1"/>
    <xf borderId="10" fillId="6" fontId="1" numFmtId="0" xfId="0" applyBorder="1" applyFont="1"/>
    <xf borderId="4" fillId="0" fontId="1" numFmtId="10" xfId="0" applyBorder="1" applyFont="1" applyNumberFormat="1"/>
    <xf borderId="0" fillId="0" fontId="3" numFmtId="0" xfId="0" applyFont="1"/>
    <xf borderId="4" fillId="0" fontId="1" numFmtId="168" xfId="0" applyBorder="1" applyFont="1" applyNumberFormat="1"/>
    <xf borderId="4" fillId="0" fontId="1" numFmtId="169" xfId="0" applyBorder="1" applyFont="1" applyNumberFormat="1"/>
    <xf borderId="4" fillId="5" fontId="1" numFmtId="0" xfId="0" applyAlignment="1" applyBorder="1" applyFont="1">
      <alignment shrinkToFit="0" wrapText="1"/>
    </xf>
    <xf borderId="0" fillId="2" fontId="4" numFmtId="0" xfId="0" applyFont="1"/>
    <xf borderId="4" fillId="7" fontId="4" numFmtId="0" xfId="0" applyAlignment="1" applyBorder="1" applyFill="1" applyFont="1">
      <alignment horizontal="center" vertical="center"/>
    </xf>
    <xf borderId="11" fillId="0" fontId="4" numFmtId="0" xfId="0" applyAlignment="1" applyBorder="1" applyFont="1">
      <alignment horizontal="center"/>
    </xf>
    <xf borderId="4" fillId="2" fontId="1" numFmtId="165" xfId="0" applyBorder="1" applyFont="1" applyNumberFormat="1"/>
    <xf borderId="12" fillId="0" fontId="1" numFmtId="165" xfId="0" applyBorder="1" applyFont="1" applyNumberFormat="1"/>
    <xf borderId="13" fillId="0" fontId="1" numFmtId="165" xfId="0" applyBorder="1" applyFont="1" applyNumberFormat="1"/>
    <xf borderId="4" fillId="2" fontId="3" numFmtId="0" xfId="0" applyBorder="1" applyFont="1"/>
    <xf borderId="14" fillId="0" fontId="1" numFmtId="165" xfId="0" applyBorder="1" applyFont="1" applyNumberFormat="1"/>
    <xf borderId="15" fillId="0" fontId="1" numFmtId="165" xfId="0" applyBorder="1" applyFont="1" applyNumberFormat="1"/>
    <xf borderId="16" fillId="8" fontId="4" numFmtId="0" xfId="0" applyAlignment="1" applyBorder="1" applyFill="1" applyFont="1">
      <alignment horizontal="center"/>
    </xf>
    <xf borderId="17" fillId="8" fontId="1" numFmtId="165" xfId="0" applyBorder="1" applyFont="1" applyNumberFormat="1"/>
    <xf borderId="13" fillId="8" fontId="1" numFmtId="165" xfId="0" applyBorder="1" applyFont="1" applyNumberFormat="1"/>
    <xf borderId="17" fillId="0" fontId="1" numFmtId="165" xfId="0" applyBorder="1" applyFont="1" applyNumberFormat="1"/>
    <xf borderId="16" fillId="8" fontId="4" numFmtId="0" xfId="0" applyAlignment="1" applyBorder="1" applyFont="1">
      <alignment horizontal="center" shrinkToFit="0" wrapText="1"/>
    </xf>
    <xf borderId="0" fillId="0" fontId="1" numFmtId="165" xfId="0" applyFont="1" applyNumberFormat="1"/>
    <xf borderId="4" fillId="8" fontId="4" numFmtId="0" xfId="0" applyAlignment="1" applyBorder="1" applyFont="1">
      <alignment horizontal="center" shrinkToFit="0" wrapText="1"/>
    </xf>
    <xf borderId="18" fillId="8" fontId="1" numFmtId="165" xfId="0" applyBorder="1" applyFont="1" applyNumberFormat="1"/>
    <xf borderId="4" fillId="4" fontId="4" numFmtId="0" xfId="0" applyAlignment="1" applyBorder="1" applyFont="1">
      <alignment horizontal="center"/>
    </xf>
    <xf borderId="4" fillId="2" fontId="1" numFmtId="0" xfId="0" applyBorder="1" applyFont="1"/>
    <xf borderId="4" fillId="4" fontId="1" numFmtId="9" xfId="0" applyBorder="1" applyFont="1" applyNumberFormat="1"/>
    <xf borderId="11" fillId="0" fontId="5" numFmtId="0" xfId="0" applyAlignment="1" applyBorder="1" applyFont="1">
      <alignment horizontal="center"/>
    </xf>
    <xf borderId="17" fillId="0" fontId="3" numFmtId="0" xfId="0" applyBorder="1" applyFont="1"/>
    <xf borderId="13" fillId="0" fontId="3" numFmtId="0" xfId="0" applyBorder="1" applyFont="1"/>
    <xf borderId="17" fillId="2" fontId="1" numFmtId="169" xfId="0" applyBorder="1" applyFont="1" applyNumberFormat="1"/>
    <xf borderId="17" fillId="2" fontId="3" numFmtId="0" xfId="0" applyBorder="1" applyFont="1"/>
    <xf borderId="19" fillId="0" fontId="4" numFmtId="0" xfId="0" applyAlignment="1" applyBorder="1" applyFont="1">
      <alignment horizontal="center"/>
    </xf>
    <xf borderId="4" fillId="2" fontId="1" numFmtId="169" xfId="0" applyBorder="1" applyFont="1" applyNumberFormat="1"/>
    <xf borderId="4" fillId="0" fontId="1" numFmtId="165" xfId="0" applyBorder="1" applyFont="1" applyNumberFormat="1"/>
    <xf borderId="4" fillId="0" fontId="3" numFmtId="0" xfId="0" applyBorder="1" applyFont="1"/>
    <xf borderId="14" fillId="2" fontId="1" numFmtId="166" xfId="0" applyBorder="1" applyFont="1" applyNumberFormat="1"/>
    <xf borderId="14" fillId="0" fontId="1" numFmtId="166" xfId="0" applyBorder="1" applyFont="1" applyNumberFormat="1"/>
    <xf borderId="15" fillId="0" fontId="1" numFmtId="166" xfId="0" applyBorder="1" applyFont="1" applyNumberFormat="1"/>
    <xf borderId="18" fillId="4" fontId="1" numFmtId="169" xfId="0" applyBorder="1" applyFont="1" applyNumberFormat="1"/>
    <xf borderId="20" fillId="4" fontId="1" numFmtId="169" xfId="0" applyBorder="1" applyFont="1" applyNumberFormat="1"/>
    <xf borderId="4" fillId="3" fontId="4" numFmtId="0" xfId="0" applyAlignment="1" applyBorder="1" applyFont="1">
      <alignment horizontal="right"/>
    </xf>
    <xf borderId="4" fillId="4" fontId="4" numFmtId="165" xfId="0" applyBorder="1" applyFont="1" applyNumberFormat="1"/>
    <xf borderId="4" fillId="4" fontId="4" numFmtId="9" xfId="0" applyBorder="1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4.71"/>
    <col customWidth="1" min="3" max="3" width="19.57"/>
    <col customWidth="1" min="4" max="8" width="15.14"/>
    <col customWidth="1" min="9" max="9" width="10.14"/>
    <col customWidth="1" min="10" max="10" width="13.29"/>
    <col customWidth="1" min="11" max="11" width="9.57"/>
    <col customWidth="1" min="12" max="12" width="14.14"/>
    <col customWidth="1" min="13" max="27" width="10.71"/>
  </cols>
  <sheetData>
    <row r="1" ht="22.5" customHeight="1">
      <c r="A1" s="1"/>
      <c r="B1" s="1"/>
      <c r="C1" s="1"/>
      <c r="D1" s="1"/>
      <c r="E1" s="1"/>
      <c r="F1" s="1"/>
      <c r="G1" s="1"/>
      <c r="H1" s="1"/>
      <c r="O1" s="2"/>
      <c r="P1" s="2"/>
      <c r="Q1" s="3"/>
    </row>
    <row r="2" ht="22.5" customHeight="1">
      <c r="A2" s="1"/>
      <c r="B2" s="4" t="s">
        <v>0</v>
      </c>
      <c r="C2" s="5"/>
      <c r="D2" s="5"/>
      <c r="E2" s="5"/>
      <c r="F2" s="5"/>
      <c r="G2" s="5"/>
      <c r="H2" s="6"/>
      <c r="O2" s="4" t="s">
        <v>1</v>
      </c>
      <c r="P2" s="6"/>
      <c r="Q2" s="7" t="s">
        <v>2</v>
      </c>
    </row>
    <row r="3" ht="26.25" customHeight="1">
      <c r="A3" s="8"/>
      <c r="B3" s="9" t="s">
        <v>3</v>
      </c>
      <c r="C3" s="6"/>
      <c r="D3" s="10">
        <v>1.0</v>
      </c>
      <c r="E3" s="10">
        <v>2.0</v>
      </c>
      <c r="F3" s="10">
        <v>3.0</v>
      </c>
      <c r="G3" s="10">
        <v>4.0</v>
      </c>
      <c r="H3" s="10">
        <v>5.0</v>
      </c>
      <c r="J3" s="11" t="s">
        <v>4</v>
      </c>
      <c r="K3" s="5"/>
      <c r="L3" s="6"/>
      <c r="O3" s="12" t="s">
        <v>5</v>
      </c>
      <c r="P3" s="6"/>
      <c r="Q3" s="10">
        <v>20561.0</v>
      </c>
    </row>
    <row r="4" ht="14.25" customHeight="1">
      <c r="A4" s="8"/>
      <c r="B4" s="9" t="s">
        <v>6</v>
      </c>
      <c r="C4" s="6"/>
      <c r="D4" s="13">
        <v>154657.0</v>
      </c>
      <c r="E4" s="13">
        <f t="shared" ref="E4:H4" si="1">D4*1.01</f>
        <v>156203.57</v>
      </c>
      <c r="F4" s="13">
        <f t="shared" si="1"/>
        <v>157765.6057</v>
      </c>
      <c r="G4" s="13">
        <f t="shared" si="1"/>
        <v>159343.2618</v>
      </c>
      <c r="H4" s="13">
        <f t="shared" si="1"/>
        <v>160936.6944</v>
      </c>
      <c r="J4" s="14">
        <f>(Q3*100)/D4</f>
        <v>13.29458091</v>
      </c>
      <c r="K4" s="5"/>
      <c r="L4" s="6"/>
      <c r="O4" s="12" t="s">
        <v>7</v>
      </c>
      <c r="P4" s="6"/>
      <c r="Q4" s="10">
        <v>12336.0</v>
      </c>
    </row>
    <row r="5" ht="14.25" customHeight="1">
      <c r="A5" s="8"/>
      <c r="B5" s="9" t="s">
        <v>8</v>
      </c>
      <c r="C5" s="6"/>
      <c r="D5" s="13">
        <f t="shared" ref="D5:H5" si="2">(D4*$J$4)/100</f>
        <v>20561</v>
      </c>
      <c r="E5" s="13">
        <f t="shared" si="2"/>
        <v>20766.61</v>
      </c>
      <c r="F5" s="13">
        <f t="shared" si="2"/>
        <v>20974.2761</v>
      </c>
      <c r="G5" s="13">
        <f t="shared" si="2"/>
        <v>21184.01886</v>
      </c>
      <c r="H5" s="13">
        <f t="shared" si="2"/>
        <v>21395.85905</v>
      </c>
      <c r="O5" s="12" t="s">
        <v>9</v>
      </c>
      <c r="P5" s="6"/>
      <c r="Q5" s="10">
        <v>8224.0</v>
      </c>
    </row>
    <row r="6" ht="31.5" customHeight="1">
      <c r="A6" s="15"/>
      <c r="B6" s="16" t="s">
        <v>10</v>
      </c>
      <c r="C6" s="6"/>
      <c r="D6" s="17">
        <v>0.1</v>
      </c>
      <c r="E6" s="17">
        <v>0.15</v>
      </c>
      <c r="F6" s="17">
        <v>0.25</v>
      </c>
      <c r="G6" s="17">
        <v>0.35</v>
      </c>
      <c r="H6" s="17">
        <v>0.5</v>
      </c>
    </row>
    <row r="7" ht="29.25" customHeight="1">
      <c r="A7" s="15"/>
      <c r="B7" s="16" t="s">
        <v>11</v>
      </c>
      <c r="C7" s="6"/>
      <c r="D7" s="18">
        <f t="shared" ref="D7:H7" si="3">D5*D6</f>
        <v>2056.1</v>
      </c>
      <c r="E7" s="18">
        <f t="shared" si="3"/>
        <v>3114.9915</v>
      </c>
      <c r="F7" s="18">
        <f t="shared" si="3"/>
        <v>5243.569025</v>
      </c>
      <c r="G7" s="18">
        <f t="shared" si="3"/>
        <v>7414.406601</v>
      </c>
      <c r="H7" s="18">
        <f t="shared" si="3"/>
        <v>10697.92952</v>
      </c>
      <c r="K7" s="10"/>
    </row>
    <row r="8" ht="14.25" customHeight="1">
      <c r="A8" s="8"/>
      <c r="B8" s="9" t="s">
        <v>12</v>
      </c>
      <c r="C8" s="6"/>
      <c r="D8" s="10">
        <v>6.0</v>
      </c>
      <c r="E8" s="10">
        <v>6.0</v>
      </c>
      <c r="F8" s="10">
        <v>6.0</v>
      </c>
      <c r="G8" s="10">
        <v>6.0</v>
      </c>
      <c r="H8" s="10">
        <v>6.0</v>
      </c>
    </row>
    <row r="9" ht="14.25" customHeight="1">
      <c r="A9" s="8"/>
      <c r="B9" s="19" t="s">
        <v>13</v>
      </c>
      <c r="C9" s="6"/>
      <c r="D9" s="20">
        <f t="shared" ref="D9:H9" si="4">D7*D8</f>
        <v>12336.6</v>
      </c>
      <c r="E9" s="20">
        <f t="shared" si="4"/>
        <v>18689.949</v>
      </c>
      <c r="F9" s="20">
        <f t="shared" si="4"/>
        <v>31461.41415</v>
      </c>
      <c r="G9" s="20">
        <f t="shared" si="4"/>
        <v>44486.43961</v>
      </c>
      <c r="H9" s="20">
        <f t="shared" si="4"/>
        <v>64187.57715</v>
      </c>
    </row>
    <row r="10" ht="14.25" customHeight="1">
      <c r="A10" s="21"/>
    </row>
    <row r="11" ht="27.0" customHeight="1">
      <c r="A11" s="1"/>
      <c r="B11" s="4" t="s">
        <v>14</v>
      </c>
      <c r="C11" s="5"/>
      <c r="D11" s="5"/>
      <c r="E11" s="5"/>
      <c r="F11" s="5"/>
      <c r="G11" s="5"/>
      <c r="H11" s="6"/>
    </row>
    <row r="12" ht="27.0" customHeight="1">
      <c r="A12" s="8"/>
      <c r="B12" s="9" t="s">
        <v>15</v>
      </c>
      <c r="C12" s="6"/>
      <c r="D12" s="10">
        <v>1.0</v>
      </c>
      <c r="E12" s="10">
        <v>2.0</v>
      </c>
      <c r="F12" s="10">
        <v>3.0</v>
      </c>
      <c r="G12" s="10">
        <v>4.0</v>
      </c>
      <c r="H12" s="10">
        <v>5.0</v>
      </c>
      <c r="J12" s="11" t="s">
        <v>4</v>
      </c>
      <c r="K12" s="5"/>
      <c r="L12" s="6"/>
    </row>
    <row r="13" ht="14.25" customHeight="1">
      <c r="A13" s="8"/>
      <c r="B13" s="9" t="s">
        <v>6</v>
      </c>
      <c r="C13" s="6"/>
      <c r="D13" s="18">
        <v>154657.0</v>
      </c>
      <c r="E13" s="18">
        <f t="shared" ref="E13:H13" si="5">D13*1.01</f>
        <v>156203.57</v>
      </c>
      <c r="F13" s="18">
        <f t="shared" si="5"/>
        <v>157765.6057</v>
      </c>
      <c r="G13" s="18">
        <f t="shared" si="5"/>
        <v>159343.2618</v>
      </c>
      <c r="H13" s="18">
        <f t="shared" si="5"/>
        <v>160936.6944</v>
      </c>
      <c r="J13" s="14">
        <f>(Q4*100)/D13</f>
        <v>7.976360592</v>
      </c>
      <c r="K13" s="5"/>
      <c r="L13" s="6"/>
    </row>
    <row r="14" ht="14.25" customHeight="1">
      <c r="A14" s="8"/>
      <c r="B14" s="9" t="s">
        <v>16</v>
      </c>
      <c r="C14" s="6"/>
      <c r="D14" s="13">
        <f t="shared" ref="D14:H14" si="6">(D13*$J$13)/100</f>
        <v>12336</v>
      </c>
      <c r="E14" s="13">
        <f t="shared" si="6"/>
        <v>12459.36</v>
      </c>
      <c r="F14" s="13">
        <f t="shared" si="6"/>
        <v>12583.9536</v>
      </c>
      <c r="G14" s="13">
        <f t="shared" si="6"/>
        <v>12709.79314</v>
      </c>
      <c r="H14" s="13">
        <f t="shared" si="6"/>
        <v>12836.89107</v>
      </c>
    </row>
    <row r="15" ht="27.0" customHeight="1">
      <c r="A15" s="15"/>
      <c r="B15" s="16" t="s">
        <v>10</v>
      </c>
      <c r="C15" s="6"/>
      <c r="D15" s="17">
        <v>0.1</v>
      </c>
      <c r="E15" s="17">
        <v>0.15</v>
      </c>
      <c r="F15" s="17">
        <v>0.25</v>
      </c>
      <c r="G15" s="17">
        <v>0.35</v>
      </c>
      <c r="H15" s="17">
        <v>0.5</v>
      </c>
    </row>
    <row r="16" ht="27.75" customHeight="1">
      <c r="A16" s="15"/>
      <c r="B16" s="16" t="s">
        <v>11</v>
      </c>
      <c r="C16" s="6"/>
      <c r="D16" s="13">
        <f t="shared" ref="D16:H16" si="7">D14*D15</f>
        <v>1233.6</v>
      </c>
      <c r="E16" s="18">
        <f t="shared" si="7"/>
        <v>1868.904</v>
      </c>
      <c r="F16" s="18">
        <f t="shared" si="7"/>
        <v>3145.9884</v>
      </c>
      <c r="G16" s="18">
        <f t="shared" si="7"/>
        <v>4448.427598</v>
      </c>
      <c r="H16" s="18">
        <f t="shared" si="7"/>
        <v>6418.445534</v>
      </c>
    </row>
    <row r="17" ht="14.25" customHeight="1">
      <c r="A17" s="8"/>
      <c r="B17" s="9" t="s">
        <v>12</v>
      </c>
      <c r="C17" s="6"/>
      <c r="D17" s="10">
        <v>24.0</v>
      </c>
      <c r="E17" s="10">
        <v>24.0</v>
      </c>
      <c r="F17" s="10">
        <v>24.0</v>
      </c>
      <c r="G17" s="10">
        <v>24.0</v>
      </c>
      <c r="H17" s="10">
        <v>24.0</v>
      </c>
    </row>
    <row r="18" ht="14.25" customHeight="1">
      <c r="A18" s="8"/>
      <c r="B18" s="19" t="s">
        <v>13</v>
      </c>
      <c r="C18" s="6"/>
      <c r="D18" s="20">
        <f t="shared" ref="D18:H18" si="8">D16*D17</f>
        <v>29606.4</v>
      </c>
      <c r="E18" s="20">
        <f t="shared" si="8"/>
        <v>44853.696</v>
      </c>
      <c r="F18" s="20">
        <f t="shared" si="8"/>
        <v>75503.7216</v>
      </c>
      <c r="G18" s="20">
        <f t="shared" si="8"/>
        <v>106762.2623</v>
      </c>
      <c r="H18" s="20">
        <f t="shared" si="8"/>
        <v>154042.6928</v>
      </c>
    </row>
    <row r="19" ht="14.25" customHeight="1">
      <c r="A19" s="21"/>
    </row>
    <row r="20" ht="30.75" customHeight="1">
      <c r="A20" s="1"/>
      <c r="B20" s="4" t="s">
        <v>17</v>
      </c>
      <c r="C20" s="5"/>
      <c r="D20" s="5"/>
      <c r="E20" s="5"/>
      <c r="F20" s="5"/>
      <c r="G20" s="5"/>
      <c r="H20" s="6"/>
    </row>
    <row r="21" ht="30.0" customHeight="1">
      <c r="A21" s="8"/>
      <c r="B21" s="9" t="s">
        <v>15</v>
      </c>
      <c r="C21" s="6"/>
      <c r="D21" s="10">
        <v>1.0</v>
      </c>
      <c r="E21" s="10">
        <v>2.0</v>
      </c>
      <c r="F21" s="10">
        <v>3.0</v>
      </c>
      <c r="G21" s="10">
        <v>4.0</v>
      </c>
      <c r="H21" s="10">
        <v>5.0</v>
      </c>
      <c r="J21" s="11" t="s">
        <v>4</v>
      </c>
      <c r="K21" s="5"/>
      <c r="L21" s="6"/>
    </row>
    <row r="22" ht="14.25" customHeight="1">
      <c r="A22" s="8"/>
      <c r="B22" s="9" t="s">
        <v>6</v>
      </c>
      <c r="C22" s="6"/>
      <c r="D22" s="18">
        <v>154657.0</v>
      </c>
      <c r="E22" s="18">
        <f t="shared" ref="E22:H22" si="9">D22*1.01</f>
        <v>156203.57</v>
      </c>
      <c r="F22" s="18">
        <f t="shared" si="9"/>
        <v>157765.6057</v>
      </c>
      <c r="G22" s="18">
        <f t="shared" si="9"/>
        <v>159343.2618</v>
      </c>
      <c r="H22" s="18">
        <f t="shared" si="9"/>
        <v>160936.6944</v>
      </c>
      <c r="J22" s="14">
        <f>(Q5*100)/D22</f>
        <v>5.317573728</v>
      </c>
      <c r="K22" s="5"/>
      <c r="L22" s="6"/>
    </row>
    <row r="23" ht="14.25" customHeight="1">
      <c r="A23" s="8"/>
      <c r="B23" s="9" t="s">
        <v>18</v>
      </c>
      <c r="C23" s="6"/>
      <c r="D23" s="13">
        <f t="shared" ref="D23:H23" si="10">(D22*$J$22)/100</f>
        <v>8224</v>
      </c>
      <c r="E23" s="13">
        <f t="shared" si="10"/>
        <v>8306.24</v>
      </c>
      <c r="F23" s="13">
        <f t="shared" si="10"/>
        <v>8389.3024</v>
      </c>
      <c r="G23" s="13">
        <f t="shared" si="10"/>
        <v>8473.195424</v>
      </c>
      <c r="H23" s="13">
        <f t="shared" si="10"/>
        <v>8557.927378</v>
      </c>
    </row>
    <row r="24" ht="30.0" customHeight="1">
      <c r="A24" s="15"/>
      <c r="B24" s="16" t="s">
        <v>10</v>
      </c>
      <c r="C24" s="6"/>
      <c r="D24" s="17">
        <v>0.1</v>
      </c>
      <c r="E24" s="17">
        <v>0.15</v>
      </c>
      <c r="F24" s="17">
        <v>0.25</v>
      </c>
      <c r="G24" s="17">
        <v>0.35</v>
      </c>
      <c r="H24" s="17">
        <v>0.5</v>
      </c>
    </row>
    <row r="25" ht="29.25" customHeight="1">
      <c r="A25" s="15"/>
      <c r="B25" s="16" t="s">
        <v>11</v>
      </c>
      <c r="C25" s="6"/>
      <c r="D25" s="18">
        <f t="shared" ref="D25:H25" si="11">D23*D24</f>
        <v>822.4</v>
      </c>
      <c r="E25" s="18">
        <f t="shared" si="11"/>
        <v>1245.936</v>
      </c>
      <c r="F25" s="18">
        <f t="shared" si="11"/>
        <v>2097.3256</v>
      </c>
      <c r="G25" s="18">
        <f t="shared" si="11"/>
        <v>2965.618398</v>
      </c>
      <c r="H25" s="18">
        <f t="shared" si="11"/>
        <v>4278.963689</v>
      </c>
    </row>
    <row r="26" ht="14.25" customHeight="1">
      <c r="A26" s="8"/>
      <c r="B26" s="9" t="s">
        <v>12</v>
      </c>
      <c r="C26" s="6"/>
      <c r="D26" s="10">
        <v>48.0</v>
      </c>
      <c r="E26" s="10">
        <v>48.0</v>
      </c>
      <c r="F26" s="10">
        <v>48.0</v>
      </c>
      <c r="G26" s="10">
        <v>48.0</v>
      </c>
      <c r="H26" s="10">
        <v>48.0</v>
      </c>
    </row>
    <row r="27" ht="14.25" customHeight="1">
      <c r="A27" s="8"/>
      <c r="B27" s="19" t="s">
        <v>13</v>
      </c>
      <c r="C27" s="6"/>
      <c r="D27" s="20">
        <f t="shared" ref="D27:H27" si="12">D25*D26</f>
        <v>39475.2</v>
      </c>
      <c r="E27" s="20">
        <f t="shared" si="12"/>
        <v>59804.928</v>
      </c>
      <c r="F27" s="20">
        <f t="shared" si="12"/>
        <v>100671.6288</v>
      </c>
      <c r="G27" s="20">
        <f t="shared" si="12"/>
        <v>142349.6831</v>
      </c>
      <c r="H27" s="20">
        <f t="shared" si="12"/>
        <v>205390.2571</v>
      </c>
    </row>
    <row r="28" ht="14.25" customHeight="1">
      <c r="A28" s="21"/>
    </row>
    <row r="29" ht="14.25" customHeight="1">
      <c r="A29" s="21"/>
    </row>
    <row r="30" ht="36.0" customHeight="1">
      <c r="A30" s="22"/>
      <c r="B30" s="7" t="s">
        <v>3</v>
      </c>
      <c r="C30" s="4" t="s">
        <v>19</v>
      </c>
      <c r="D30" s="6"/>
      <c r="E30" s="23" t="s">
        <v>20</v>
      </c>
      <c r="F30" s="24" t="s">
        <v>21</v>
      </c>
      <c r="G30" s="25"/>
      <c r="H30" s="26" t="s">
        <v>22</v>
      </c>
      <c r="I30" s="27"/>
    </row>
    <row r="31" ht="14.25" customHeight="1">
      <c r="A31" s="22"/>
      <c r="B31" s="10" t="s">
        <v>23</v>
      </c>
      <c r="C31" s="28">
        <f>D9+D18+D27</f>
        <v>81418.2</v>
      </c>
      <c r="D31" s="6"/>
      <c r="E31" s="29">
        <f t="shared" ref="E31:E35" si="13">+C31*F31</f>
        <v>407091000</v>
      </c>
      <c r="F31" s="30">
        <v>5000.0</v>
      </c>
      <c r="G31" s="6"/>
      <c r="H31" s="17">
        <v>0.03</v>
      </c>
    </row>
    <row r="32" ht="14.25" customHeight="1">
      <c r="A32" s="22"/>
      <c r="B32" s="10" t="s">
        <v>24</v>
      </c>
      <c r="C32" s="28">
        <f>E9+E18+E27</f>
        <v>123348.573</v>
      </c>
      <c r="D32" s="6"/>
      <c r="E32" s="29">
        <f t="shared" si="13"/>
        <v>635245151</v>
      </c>
      <c r="F32" s="30">
        <f t="shared" ref="F32:F35" si="14">+F31*(1+$H$31)</f>
        <v>5150</v>
      </c>
      <c r="G32" s="6"/>
      <c r="H32" s="31"/>
    </row>
    <row r="33" ht="14.25" customHeight="1">
      <c r="A33" s="22"/>
      <c r="B33" s="10" t="s">
        <v>25</v>
      </c>
      <c r="C33" s="28">
        <f>F9+F18+F27</f>
        <v>207636.7646</v>
      </c>
      <c r="D33" s="6"/>
      <c r="E33" s="29">
        <f t="shared" si="13"/>
        <v>1101409218</v>
      </c>
      <c r="F33" s="30">
        <f t="shared" si="14"/>
        <v>5304.5</v>
      </c>
      <c r="G33" s="6"/>
    </row>
    <row r="34" ht="14.25" customHeight="1">
      <c r="A34" s="22"/>
      <c r="B34" s="10" t="s">
        <v>26</v>
      </c>
      <c r="C34" s="28">
        <f>G9+G18+G27</f>
        <v>293598.3851</v>
      </c>
      <c r="D34" s="6"/>
      <c r="E34" s="29">
        <f t="shared" si="13"/>
        <v>1604114413</v>
      </c>
      <c r="F34" s="30">
        <f t="shared" si="14"/>
        <v>5463.635</v>
      </c>
      <c r="G34" s="6"/>
    </row>
    <row r="35" ht="14.25" customHeight="1">
      <c r="A35" s="22"/>
      <c r="B35" s="10" t="s">
        <v>27</v>
      </c>
      <c r="C35" s="28">
        <f>H9+H18+H27</f>
        <v>423620.527</v>
      </c>
      <c r="D35" s="6"/>
      <c r="E35" s="29">
        <f t="shared" si="13"/>
        <v>2383943176</v>
      </c>
      <c r="F35" s="30">
        <f t="shared" si="14"/>
        <v>5627.54405</v>
      </c>
      <c r="G35" s="6"/>
    </row>
    <row r="36" ht="14.25" customHeight="1">
      <c r="A36" s="21"/>
    </row>
    <row r="37" ht="14.25" customHeight="1">
      <c r="A37" s="21"/>
    </row>
    <row r="38" ht="14.25" customHeight="1">
      <c r="A38" s="21"/>
    </row>
    <row r="39" ht="14.25" customHeight="1">
      <c r="A39" s="21"/>
    </row>
    <row r="40" ht="14.25" customHeight="1">
      <c r="A40" s="21"/>
    </row>
    <row r="41" ht="14.25" customHeight="1">
      <c r="A41" s="21"/>
    </row>
    <row r="42" ht="14.25" customHeight="1">
      <c r="A42" s="21"/>
    </row>
    <row r="43" ht="14.25" customHeight="1">
      <c r="A43" s="21"/>
    </row>
    <row r="44" ht="14.25" customHeight="1">
      <c r="A44" s="21"/>
    </row>
    <row r="45" ht="14.25" customHeight="1">
      <c r="A45" s="21"/>
    </row>
    <row r="46" ht="14.25" customHeight="1">
      <c r="A46" s="21"/>
    </row>
    <row r="47" ht="14.25" customHeight="1">
      <c r="A47" s="21"/>
    </row>
    <row r="48" ht="14.25" customHeight="1">
      <c r="A48" s="21"/>
    </row>
    <row r="49" ht="14.25" customHeight="1">
      <c r="A49" s="21"/>
    </row>
    <row r="50" ht="14.25" customHeight="1">
      <c r="A50" s="21"/>
    </row>
    <row r="51" ht="14.25" customHeight="1">
      <c r="A51" s="21"/>
    </row>
    <row r="52" ht="14.25" customHeight="1">
      <c r="A52" s="21"/>
    </row>
    <row r="53" ht="14.25" customHeight="1">
      <c r="A53" s="21"/>
    </row>
    <row r="54" ht="14.25" customHeight="1">
      <c r="A54" s="21"/>
    </row>
    <row r="55" ht="14.25" customHeight="1">
      <c r="A55" s="21"/>
    </row>
    <row r="56" ht="14.25" customHeight="1">
      <c r="A56" s="21"/>
    </row>
    <row r="57" ht="14.25" customHeight="1">
      <c r="A57" s="21"/>
    </row>
    <row r="58" ht="14.25" customHeight="1">
      <c r="A58" s="21"/>
    </row>
    <row r="59" ht="14.25" customHeight="1">
      <c r="A59" s="21"/>
    </row>
    <row r="60" ht="14.25" customHeight="1">
      <c r="A60" s="21"/>
    </row>
    <row r="61" ht="14.25" customHeight="1">
      <c r="A61" s="21"/>
    </row>
    <row r="62" ht="14.25" customHeight="1">
      <c r="A62" s="21"/>
    </row>
    <row r="63" ht="14.25" customHeight="1">
      <c r="A63" s="21"/>
    </row>
    <row r="64" ht="14.25" customHeight="1">
      <c r="A64" s="21"/>
    </row>
    <row r="65" ht="14.25" customHeight="1">
      <c r="A65" s="21"/>
    </row>
    <row r="66" ht="14.25" customHeight="1">
      <c r="A66" s="21"/>
    </row>
    <row r="67" ht="14.25" customHeight="1">
      <c r="A67" s="21"/>
    </row>
    <row r="68" ht="14.25" customHeight="1">
      <c r="A68" s="21"/>
    </row>
    <row r="69" ht="14.25" customHeight="1">
      <c r="A69" s="21"/>
    </row>
    <row r="70" ht="14.25" customHeight="1">
      <c r="A70" s="21"/>
    </row>
    <row r="71" ht="14.25" customHeight="1">
      <c r="A71" s="21"/>
    </row>
    <row r="72" ht="14.25" customHeight="1">
      <c r="A72" s="21"/>
    </row>
    <row r="73" ht="14.25" customHeight="1">
      <c r="A73" s="21"/>
    </row>
    <row r="74" ht="14.25" customHeight="1">
      <c r="A74" s="21"/>
    </row>
    <row r="75" ht="14.25" customHeight="1">
      <c r="A75" s="21"/>
    </row>
    <row r="76" ht="14.25" customHeight="1">
      <c r="A76" s="21"/>
    </row>
    <row r="77" ht="14.25" customHeight="1">
      <c r="A77" s="21"/>
    </row>
    <row r="78" ht="14.25" customHeight="1">
      <c r="A78" s="21"/>
    </row>
    <row r="79" ht="14.25" customHeight="1">
      <c r="A79" s="21"/>
    </row>
    <row r="80" ht="14.25" customHeight="1">
      <c r="A80" s="21"/>
    </row>
    <row r="81" ht="14.25" customHeight="1">
      <c r="A81" s="21"/>
    </row>
    <row r="82" ht="14.25" customHeight="1">
      <c r="A82" s="21"/>
    </row>
    <row r="83" ht="14.25" customHeight="1">
      <c r="A83" s="21"/>
    </row>
    <row r="84" ht="14.25" customHeight="1">
      <c r="A84" s="21"/>
    </row>
    <row r="85" ht="14.25" customHeight="1">
      <c r="A85" s="21"/>
    </row>
    <row r="86" ht="14.25" customHeight="1">
      <c r="A86" s="21"/>
    </row>
    <row r="87" ht="14.25" customHeight="1">
      <c r="A87" s="21"/>
    </row>
    <row r="88" ht="14.25" customHeight="1">
      <c r="A88" s="21"/>
    </row>
    <row r="89" ht="14.25" customHeight="1">
      <c r="A89" s="21"/>
    </row>
    <row r="90" ht="14.25" customHeight="1">
      <c r="A90" s="21"/>
    </row>
    <row r="91" ht="14.25" customHeight="1">
      <c r="A91" s="21"/>
    </row>
    <row r="92" ht="14.25" customHeight="1">
      <c r="A92" s="21"/>
    </row>
    <row r="93" ht="14.25" customHeight="1">
      <c r="A93" s="21"/>
    </row>
    <row r="94" ht="14.25" customHeight="1">
      <c r="A94" s="21"/>
    </row>
    <row r="95" ht="14.25" customHeight="1">
      <c r="A95" s="21"/>
    </row>
    <row r="96" ht="14.25" customHeight="1">
      <c r="A96" s="21"/>
    </row>
    <row r="97" ht="14.25" customHeight="1">
      <c r="A97" s="21"/>
    </row>
    <row r="98" ht="14.25" customHeight="1">
      <c r="A98" s="21"/>
    </row>
    <row r="99" ht="14.25" customHeight="1">
      <c r="A99" s="21"/>
    </row>
    <row r="100" ht="14.25" customHeight="1">
      <c r="A100" s="21"/>
    </row>
    <row r="101" ht="14.25" customHeight="1">
      <c r="A101" s="21"/>
    </row>
    <row r="102" ht="14.25" customHeight="1">
      <c r="A102" s="21"/>
    </row>
    <row r="103" ht="14.25" customHeight="1">
      <c r="A103" s="21"/>
    </row>
    <row r="104" ht="14.25" customHeight="1">
      <c r="A104" s="21"/>
    </row>
    <row r="105" ht="14.25" customHeight="1">
      <c r="A105" s="21"/>
    </row>
    <row r="106" ht="14.25" customHeight="1">
      <c r="A106" s="21"/>
    </row>
    <row r="107" ht="14.25" customHeight="1">
      <c r="A107" s="21"/>
    </row>
    <row r="108" ht="14.25" customHeight="1">
      <c r="A108" s="21"/>
    </row>
    <row r="109" ht="14.25" customHeight="1">
      <c r="A109" s="21"/>
    </row>
    <row r="110" ht="14.25" customHeight="1">
      <c r="A110" s="21"/>
    </row>
    <row r="111" ht="14.25" customHeight="1">
      <c r="A111" s="21"/>
    </row>
    <row r="112" ht="14.25" customHeight="1">
      <c r="A112" s="21"/>
    </row>
    <row r="113" ht="14.25" customHeight="1">
      <c r="A113" s="21"/>
    </row>
    <row r="114" ht="14.25" customHeight="1">
      <c r="A114" s="21"/>
    </row>
    <row r="115" ht="14.25" customHeight="1">
      <c r="A115" s="21"/>
    </row>
    <row r="116" ht="14.25" customHeight="1">
      <c r="A116" s="21"/>
    </row>
    <row r="117" ht="14.25" customHeight="1">
      <c r="A117" s="21"/>
    </row>
    <row r="118" ht="14.25" customHeight="1">
      <c r="A118" s="21"/>
    </row>
    <row r="119" ht="14.25" customHeight="1">
      <c r="A119" s="21"/>
    </row>
    <row r="120" ht="14.25" customHeight="1">
      <c r="A120" s="21"/>
    </row>
    <row r="121" ht="14.25" customHeight="1">
      <c r="A121" s="21"/>
    </row>
    <row r="122" ht="14.25" customHeight="1">
      <c r="A122" s="21"/>
    </row>
    <row r="123" ht="14.25" customHeight="1">
      <c r="A123" s="21"/>
    </row>
    <row r="124" ht="14.25" customHeight="1">
      <c r="A124" s="21"/>
    </row>
    <row r="125" ht="14.25" customHeight="1">
      <c r="A125" s="21"/>
    </row>
    <row r="126" ht="14.25" customHeight="1">
      <c r="A126" s="21"/>
    </row>
    <row r="127" ht="14.25" customHeight="1">
      <c r="A127" s="21"/>
    </row>
    <row r="128" ht="14.25" customHeight="1">
      <c r="A128" s="21"/>
    </row>
    <row r="129" ht="14.25" customHeight="1">
      <c r="A129" s="21"/>
    </row>
    <row r="130" ht="14.25" customHeight="1">
      <c r="A130" s="21"/>
    </row>
    <row r="131" ht="14.25" customHeight="1">
      <c r="A131" s="21"/>
    </row>
    <row r="132" ht="14.25" customHeight="1">
      <c r="A132" s="21"/>
    </row>
    <row r="133" ht="14.25" customHeight="1">
      <c r="A133" s="21"/>
    </row>
    <row r="134" ht="14.25" customHeight="1">
      <c r="A134" s="21"/>
    </row>
    <row r="135" ht="14.25" customHeight="1">
      <c r="A135" s="21"/>
    </row>
    <row r="136" ht="14.25" customHeight="1">
      <c r="A136" s="21"/>
    </row>
    <row r="137" ht="14.25" customHeight="1">
      <c r="A137" s="21"/>
    </row>
    <row r="138" ht="14.25" customHeight="1">
      <c r="A138" s="21"/>
    </row>
    <row r="139" ht="14.25" customHeight="1">
      <c r="A139" s="21"/>
    </row>
    <row r="140" ht="14.25" customHeight="1">
      <c r="A140" s="21"/>
    </row>
    <row r="141" ht="14.25" customHeight="1">
      <c r="A141" s="21"/>
    </row>
    <row r="142" ht="14.25" customHeight="1">
      <c r="A142" s="21"/>
    </row>
    <row r="143" ht="14.25" customHeight="1">
      <c r="A143" s="21"/>
    </row>
    <row r="144" ht="14.25" customHeight="1">
      <c r="A144" s="21"/>
    </row>
    <row r="145" ht="14.25" customHeight="1">
      <c r="A145" s="21"/>
    </row>
    <row r="146" ht="14.25" customHeight="1">
      <c r="A146" s="21"/>
    </row>
    <row r="147" ht="14.25" customHeight="1">
      <c r="A147" s="21"/>
    </row>
    <row r="148" ht="14.25" customHeight="1">
      <c r="A148" s="21"/>
    </row>
    <row r="149" ht="14.25" customHeight="1">
      <c r="A149" s="21"/>
    </row>
    <row r="150" ht="14.25" customHeight="1">
      <c r="A150" s="21"/>
    </row>
    <row r="151" ht="14.25" customHeight="1">
      <c r="A151" s="21"/>
    </row>
    <row r="152" ht="14.25" customHeight="1">
      <c r="A152" s="21"/>
    </row>
    <row r="153" ht="14.25" customHeight="1">
      <c r="A153" s="21"/>
    </row>
    <row r="154" ht="14.25" customHeight="1">
      <c r="A154" s="21"/>
    </row>
    <row r="155" ht="14.25" customHeight="1">
      <c r="A155" s="21"/>
    </row>
    <row r="156" ht="14.25" customHeight="1">
      <c r="A156" s="21"/>
    </row>
    <row r="157" ht="14.25" customHeight="1">
      <c r="A157" s="21"/>
    </row>
    <row r="158" ht="14.25" customHeight="1">
      <c r="A158" s="21"/>
    </row>
    <row r="159" ht="14.25" customHeight="1">
      <c r="A159" s="21"/>
    </row>
    <row r="160" ht="14.25" customHeight="1">
      <c r="A160" s="21"/>
    </row>
    <row r="161" ht="14.25" customHeight="1">
      <c r="A161" s="21"/>
    </row>
    <row r="162" ht="14.25" customHeight="1">
      <c r="A162" s="21"/>
    </row>
    <row r="163" ht="14.25" customHeight="1">
      <c r="A163" s="21"/>
    </row>
    <row r="164" ht="14.25" customHeight="1">
      <c r="A164" s="21"/>
    </row>
    <row r="165" ht="14.25" customHeight="1">
      <c r="A165" s="21"/>
    </row>
    <row r="166" ht="14.25" customHeight="1">
      <c r="A166" s="21"/>
    </row>
    <row r="167" ht="14.25" customHeight="1">
      <c r="A167" s="21"/>
    </row>
    <row r="168" ht="14.25" customHeight="1">
      <c r="A168" s="21"/>
    </row>
    <row r="169" ht="14.25" customHeight="1">
      <c r="A169" s="21"/>
    </row>
    <row r="170" ht="14.25" customHeight="1">
      <c r="A170" s="21"/>
    </row>
    <row r="171" ht="14.25" customHeight="1">
      <c r="A171" s="21"/>
    </row>
    <row r="172" ht="14.25" customHeight="1">
      <c r="A172" s="21"/>
    </row>
    <row r="173" ht="14.25" customHeight="1">
      <c r="A173" s="21"/>
    </row>
    <row r="174" ht="14.25" customHeight="1">
      <c r="A174" s="21"/>
    </row>
    <row r="175" ht="14.25" customHeight="1">
      <c r="A175" s="21"/>
    </row>
    <row r="176" ht="14.25" customHeight="1">
      <c r="A176" s="21"/>
    </row>
    <row r="177" ht="14.25" customHeight="1">
      <c r="A177" s="21"/>
    </row>
    <row r="178" ht="14.25" customHeight="1">
      <c r="A178" s="21"/>
    </row>
    <row r="179" ht="14.25" customHeight="1">
      <c r="A179" s="21"/>
    </row>
    <row r="180" ht="14.25" customHeight="1">
      <c r="A180" s="21"/>
    </row>
    <row r="181" ht="14.25" customHeight="1">
      <c r="A181" s="21"/>
    </row>
    <row r="182" ht="14.25" customHeight="1">
      <c r="A182" s="21"/>
    </row>
    <row r="183" ht="14.25" customHeight="1">
      <c r="A183" s="21"/>
    </row>
    <row r="184" ht="14.25" customHeight="1">
      <c r="A184" s="21"/>
    </row>
    <row r="185" ht="14.25" customHeight="1">
      <c r="A185" s="21"/>
    </row>
    <row r="186" ht="14.25" customHeight="1">
      <c r="A186" s="21"/>
    </row>
    <row r="187" ht="14.25" customHeight="1">
      <c r="A187" s="21"/>
    </row>
    <row r="188" ht="14.25" customHeight="1">
      <c r="A188" s="21"/>
    </row>
    <row r="189" ht="14.25" customHeight="1">
      <c r="A189" s="21"/>
    </row>
    <row r="190" ht="14.25" customHeight="1">
      <c r="A190" s="21"/>
    </row>
    <row r="191" ht="14.25" customHeight="1">
      <c r="A191" s="21"/>
    </row>
    <row r="192" ht="14.25" customHeight="1">
      <c r="A192" s="21"/>
    </row>
    <row r="193" ht="14.25" customHeight="1">
      <c r="A193" s="21"/>
    </row>
    <row r="194" ht="14.25" customHeight="1">
      <c r="A194" s="21"/>
    </row>
    <row r="195" ht="14.25" customHeight="1">
      <c r="A195" s="21"/>
    </row>
    <row r="196" ht="14.25" customHeight="1">
      <c r="A196" s="21"/>
    </row>
    <row r="197" ht="14.25" customHeight="1">
      <c r="A197" s="21"/>
    </row>
    <row r="198" ht="14.25" customHeight="1">
      <c r="A198" s="21"/>
    </row>
    <row r="199" ht="14.25" customHeight="1">
      <c r="A199" s="21"/>
    </row>
    <row r="200" ht="14.25" customHeight="1">
      <c r="A200" s="21"/>
    </row>
    <row r="201" ht="14.25" customHeight="1">
      <c r="A201" s="21"/>
    </row>
    <row r="202" ht="14.25" customHeight="1">
      <c r="A202" s="21"/>
    </row>
    <row r="203" ht="14.25" customHeight="1">
      <c r="A203" s="21"/>
    </row>
    <row r="204" ht="14.25" customHeight="1">
      <c r="A204" s="21"/>
    </row>
    <row r="205" ht="14.25" customHeight="1">
      <c r="A205" s="21"/>
    </row>
    <row r="206" ht="14.25" customHeight="1">
      <c r="A206" s="21"/>
    </row>
    <row r="207" ht="14.25" customHeight="1">
      <c r="A207" s="21"/>
    </row>
    <row r="208" ht="14.25" customHeight="1">
      <c r="A208" s="21"/>
    </row>
    <row r="209" ht="14.25" customHeight="1">
      <c r="A209" s="21"/>
    </row>
    <row r="210" ht="14.25" customHeight="1">
      <c r="A210" s="21"/>
    </row>
    <row r="211" ht="14.25" customHeight="1">
      <c r="A211" s="21"/>
    </row>
    <row r="212" ht="14.25" customHeight="1">
      <c r="A212" s="21"/>
    </row>
    <row r="213" ht="14.25" customHeight="1">
      <c r="A213" s="21"/>
    </row>
    <row r="214" ht="14.25" customHeight="1">
      <c r="A214" s="21"/>
    </row>
    <row r="215" ht="14.25" customHeight="1">
      <c r="A215" s="21"/>
    </row>
    <row r="216" ht="14.25" customHeight="1">
      <c r="A216" s="21"/>
    </row>
    <row r="217" ht="14.25" customHeight="1">
      <c r="A217" s="21"/>
    </row>
    <row r="218" ht="14.25" customHeight="1">
      <c r="A218" s="21"/>
    </row>
    <row r="219" ht="14.25" customHeight="1">
      <c r="A219" s="21"/>
    </row>
    <row r="220" ht="14.25" customHeight="1">
      <c r="A220" s="21"/>
    </row>
    <row r="221" ht="14.25" customHeight="1">
      <c r="A221" s="21"/>
    </row>
    <row r="222" ht="14.25" customHeight="1">
      <c r="A222" s="21"/>
    </row>
    <row r="223" ht="14.25" customHeight="1">
      <c r="A223" s="21"/>
    </row>
    <row r="224" ht="14.25" customHeight="1">
      <c r="A224" s="21"/>
    </row>
    <row r="225" ht="14.25" customHeight="1">
      <c r="A225" s="21"/>
    </row>
    <row r="226" ht="14.25" customHeight="1">
      <c r="A226" s="21"/>
    </row>
    <row r="227" ht="14.25" customHeight="1">
      <c r="A227" s="21"/>
    </row>
    <row r="228" ht="14.25" customHeight="1">
      <c r="A228" s="21"/>
    </row>
    <row r="229" ht="14.25" customHeight="1">
      <c r="A229" s="21"/>
    </row>
    <row r="230" ht="14.25" customHeight="1">
      <c r="A230" s="21"/>
    </row>
    <row r="231" ht="14.25" customHeight="1">
      <c r="A231" s="21"/>
    </row>
    <row r="232" ht="14.25" customHeight="1">
      <c r="A232" s="21"/>
    </row>
    <row r="233" ht="14.25" customHeight="1">
      <c r="A233" s="21"/>
    </row>
    <row r="234" ht="14.25" customHeight="1">
      <c r="A234" s="21"/>
    </row>
    <row r="235" ht="14.25" customHeight="1">
      <c r="A235" s="21"/>
    </row>
    <row r="236" ht="14.25" customHeight="1">
      <c r="A236" s="21"/>
    </row>
    <row r="237" ht="14.25" customHeight="1">
      <c r="A237" s="21"/>
    </row>
    <row r="238" ht="14.25" customHeight="1">
      <c r="A238" s="21"/>
    </row>
    <row r="239" ht="14.25" customHeight="1">
      <c r="A239" s="21"/>
    </row>
    <row r="240" ht="14.25" customHeight="1">
      <c r="A240" s="21"/>
    </row>
    <row r="241" ht="14.25" customHeight="1">
      <c r="A241" s="21"/>
    </row>
    <row r="242" ht="14.25" customHeight="1">
      <c r="A242" s="21"/>
    </row>
    <row r="243" ht="14.25" customHeight="1">
      <c r="A243" s="21"/>
    </row>
    <row r="244" ht="14.25" customHeight="1">
      <c r="A244" s="21"/>
    </row>
    <row r="245" ht="14.25" customHeight="1">
      <c r="A245" s="21"/>
    </row>
    <row r="246" ht="14.25" customHeight="1">
      <c r="A246" s="21"/>
    </row>
    <row r="247" ht="14.25" customHeight="1">
      <c r="A247" s="21"/>
    </row>
    <row r="248" ht="14.25" customHeight="1">
      <c r="A248" s="21"/>
    </row>
    <row r="249" ht="14.25" customHeight="1">
      <c r="A249" s="21"/>
    </row>
    <row r="250" ht="14.25" customHeight="1">
      <c r="A250" s="21"/>
    </row>
    <row r="251" ht="14.25" customHeight="1">
      <c r="A251" s="21"/>
    </row>
    <row r="252" ht="14.25" customHeight="1">
      <c r="A252" s="21"/>
    </row>
    <row r="253" ht="14.25" customHeight="1">
      <c r="A253" s="21"/>
    </row>
    <row r="254" ht="14.25" customHeight="1">
      <c r="A254" s="21"/>
    </row>
    <row r="255" ht="14.25" customHeight="1">
      <c r="A255" s="21"/>
    </row>
    <row r="256" ht="14.25" customHeight="1">
      <c r="A256" s="21"/>
    </row>
    <row r="257" ht="14.25" customHeight="1">
      <c r="A257" s="21"/>
    </row>
    <row r="258" ht="14.25" customHeight="1">
      <c r="A258" s="21"/>
    </row>
    <row r="259" ht="14.25" customHeight="1">
      <c r="A259" s="21"/>
    </row>
    <row r="260" ht="14.25" customHeight="1">
      <c r="A260" s="21"/>
    </row>
    <row r="261" ht="14.25" customHeight="1">
      <c r="A261" s="21"/>
    </row>
    <row r="262" ht="14.25" customHeight="1">
      <c r="A262" s="21"/>
    </row>
    <row r="263" ht="14.25" customHeight="1">
      <c r="A263" s="21"/>
    </row>
    <row r="264" ht="14.25" customHeight="1">
      <c r="A264" s="21"/>
    </row>
    <row r="265" ht="14.25" customHeight="1">
      <c r="A265" s="21"/>
    </row>
    <row r="266" ht="14.25" customHeight="1">
      <c r="A266" s="21"/>
    </row>
    <row r="267" ht="14.25" customHeight="1">
      <c r="A267" s="21"/>
    </row>
    <row r="268" ht="14.25" customHeight="1">
      <c r="A268" s="21"/>
    </row>
    <row r="269" ht="14.25" customHeight="1">
      <c r="A269" s="21"/>
    </row>
    <row r="270" ht="14.25" customHeight="1">
      <c r="A270" s="21"/>
    </row>
    <row r="271" ht="14.25" customHeight="1">
      <c r="A271" s="21"/>
    </row>
    <row r="272" ht="14.25" customHeight="1">
      <c r="A272" s="21"/>
    </row>
    <row r="273" ht="14.25" customHeight="1">
      <c r="A273" s="21"/>
    </row>
    <row r="274" ht="14.25" customHeight="1">
      <c r="A274" s="21"/>
    </row>
    <row r="275" ht="14.25" customHeight="1">
      <c r="A275" s="21"/>
    </row>
    <row r="276" ht="14.25" customHeight="1">
      <c r="A276" s="21"/>
    </row>
    <row r="277" ht="14.25" customHeight="1">
      <c r="A277" s="21"/>
    </row>
    <row r="278" ht="14.25" customHeight="1">
      <c r="A278" s="21"/>
    </row>
    <row r="279" ht="14.25" customHeight="1">
      <c r="A279" s="21"/>
    </row>
    <row r="280" ht="14.25" customHeight="1">
      <c r="A280" s="21"/>
    </row>
    <row r="281" ht="14.25" customHeight="1">
      <c r="A281" s="21"/>
    </row>
    <row r="282" ht="14.25" customHeight="1">
      <c r="A282" s="21"/>
    </row>
    <row r="283" ht="14.25" customHeight="1">
      <c r="A283" s="21"/>
    </row>
    <row r="284" ht="14.25" customHeight="1">
      <c r="A284" s="21"/>
    </row>
    <row r="285" ht="14.25" customHeight="1">
      <c r="A285" s="21"/>
    </row>
    <row r="286" ht="14.25" customHeight="1">
      <c r="A286" s="21"/>
    </row>
    <row r="287" ht="14.25" customHeight="1">
      <c r="A287" s="21"/>
    </row>
    <row r="288" ht="14.25" customHeight="1">
      <c r="A288" s="21"/>
    </row>
    <row r="289" ht="14.25" customHeight="1">
      <c r="A289" s="21"/>
    </row>
    <row r="290" ht="14.25" customHeight="1">
      <c r="A290" s="21"/>
    </row>
    <row r="291" ht="14.25" customHeight="1">
      <c r="A291" s="21"/>
    </row>
    <row r="292" ht="14.25" customHeight="1">
      <c r="A292" s="21"/>
    </row>
    <row r="293" ht="14.25" customHeight="1">
      <c r="A293" s="21"/>
    </row>
    <row r="294" ht="14.25" customHeight="1">
      <c r="A294" s="21"/>
    </row>
    <row r="295" ht="14.25" customHeight="1">
      <c r="A295" s="21"/>
    </row>
    <row r="296" ht="14.25" customHeight="1">
      <c r="A296" s="21"/>
    </row>
    <row r="297" ht="14.25" customHeight="1">
      <c r="A297" s="21"/>
    </row>
    <row r="298" ht="14.25" customHeight="1">
      <c r="A298" s="21"/>
    </row>
    <row r="299" ht="14.25" customHeight="1">
      <c r="A299" s="21"/>
    </row>
    <row r="300" ht="14.25" customHeight="1">
      <c r="A300" s="21"/>
    </row>
    <row r="301" ht="14.25" customHeight="1">
      <c r="A301" s="21"/>
    </row>
    <row r="302" ht="14.25" customHeight="1">
      <c r="A302" s="21"/>
    </row>
    <row r="303" ht="14.25" customHeight="1">
      <c r="A303" s="21"/>
    </row>
    <row r="304" ht="14.25" customHeight="1">
      <c r="A304" s="21"/>
    </row>
    <row r="305" ht="14.25" customHeight="1">
      <c r="A305" s="21"/>
    </row>
    <row r="306" ht="14.25" customHeight="1">
      <c r="A306" s="21"/>
    </row>
    <row r="307" ht="14.25" customHeight="1">
      <c r="A307" s="21"/>
    </row>
    <row r="308" ht="14.25" customHeight="1">
      <c r="A308" s="21"/>
    </row>
    <row r="309" ht="14.25" customHeight="1">
      <c r="A309" s="21"/>
    </row>
    <row r="310" ht="14.25" customHeight="1">
      <c r="A310" s="21"/>
    </row>
    <row r="311" ht="14.25" customHeight="1">
      <c r="A311" s="21"/>
    </row>
    <row r="312" ht="14.25" customHeight="1">
      <c r="A312" s="21"/>
    </row>
    <row r="313" ht="14.25" customHeight="1">
      <c r="A313" s="21"/>
    </row>
    <row r="314" ht="14.25" customHeight="1">
      <c r="A314" s="21"/>
    </row>
    <row r="315" ht="14.25" customHeight="1">
      <c r="A315" s="21"/>
    </row>
    <row r="316" ht="14.25" customHeight="1">
      <c r="A316" s="21"/>
    </row>
    <row r="317" ht="14.25" customHeight="1">
      <c r="A317" s="21"/>
    </row>
    <row r="318" ht="14.25" customHeight="1">
      <c r="A318" s="21"/>
    </row>
    <row r="319" ht="14.25" customHeight="1">
      <c r="A319" s="21"/>
    </row>
    <row r="320" ht="14.25" customHeight="1">
      <c r="A320" s="21"/>
    </row>
    <row r="321" ht="14.25" customHeight="1">
      <c r="A321" s="21"/>
    </row>
    <row r="322" ht="14.25" customHeight="1">
      <c r="A322" s="21"/>
    </row>
    <row r="323" ht="14.25" customHeight="1">
      <c r="A323" s="21"/>
    </row>
    <row r="324" ht="14.25" customHeight="1">
      <c r="A324" s="21"/>
    </row>
    <row r="325" ht="14.25" customHeight="1">
      <c r="A325" s="21"/>
    </row>
    <row r="326" ht="14.25" customHeight="1">
      <c r="A326" s="21"/>
    </row>
    <row r="327" ht="14.25" customHeight="1">
      <c r="A327" s="21"/>
    </row>
    <row r="328" ht="14.25" customHeight="1">
      <c r="A328" s="21"/>
    </row>
    <row r="329" ht="14.25" customHeight="1">
      <c r="A329" s="21"/>
    </row>
    <row r="330" ht="14.25" customHeight="1">
      <c r="A330" s="21"/>
    </row>
    <row r="331" ht="14.25" customHeight="1">
      <c r="A331" s="21"/>
    </row>
    <row r="332" ht="14.25" customHeight="1">
      <c r="A332" s="21"/>
    </row>
    <row r="333" ht="14.25" customHeight="1">
      <c r="A333" s="21"/>
    </row>
    <row r="334" ht="14.25" customHeight="1">
      <c r="A334" s="21"/>
    </row>
    <row r="335" ht="14.25" customHeight="1">
      <c r="A335" s="21"/>
    </row>
    <row r="336" ht="14.25" customHeight="1">
      <c r="A336" s="21"/>
    </row>
    <row r="337" ht="14.25" customHeight="1">
      <c r="A337" s="21"/>
    </row>
    <row r="338" ht="14.25" customHeight="1">
      <c r="A338" s="21"/>
    </row>
    <row r="339" ht="14.25" customHeight="1">
      <c r="A339" s="21"/>
    </row>
    <row r="340" ht="14.25" customHeight="1">
      <c r="A340" s="21"/>
    </row>
    <row r="341" ht="14.25" customHeight="1">
      <c r="A341" s="21"/>
    </row>
    <row r="342" ht="14.25" customHeight="1">
      <c r="A342" s="21"/>
    </row>
    <row r="343" ht="14.25" customHeight="1">
      <c r="A343" s="21"/>
    </row>
    <row r="344" ht="14.25" customHeight="1">
      <c r="A344" s="21"/>
    </row>
    <row r="345" ht="14.25" customHeight="1">
      <c r="A345" s="21"/>
    </row>
    <row r="346" ht="14.25" customHeight="1">
      <c r="A346" s="21"/>
    </row>
    <row r="347" ht="14.25" customHeight="1">
      <c r="A347" s="21"/>
    </row>
    <row r="348" ht="14.25" customHeight="1">
      <c r="A348" s="21"/>
    </row>
    <row r="349" ht="14.25" customHeight="1">
      <c r="A349" s="21"/>
    </row>
    <row r="350" ht="14.25" customHeight="1">
      <c r="A350" s="21"/>
    </row>
    <row r="351" ht="14.25" customHeight="1">
      <c r="A351" s="21"/>
    </row>
    <row r="352" ht="14.25" customHeight="1">
      <c r="A352" s="21"/>
    </row>
    <row r="353" ht="14.25" customHeight="1">
      <c r="A353" s="21"/>
    </row>
    <row r="354" ht="14.25" customHeight="1">
      <c r="A354" s="21"/>
    </row>
    <row r="355" ht="14.25" customHeight="1">
      <c r="A355" s="21"/>
    </row>
    <row r="356" ht="14.25" customHeight="1">
      <c r="A356" s="21"/>
    </row>
    <row r="357" ht="14.25" customHeight="1">
      <c r="A357" s="21"/>
    </row>
    <row r="358" ht="14.25" customHeight="1">
      <c r="A358" s="21"/>
    </row>
    <row r="359" ht="14.25" customHeight="1">
      <c r="A359" s="21"/>
    </row>
    <row r="360" ht="14.25" customHeight="1">
      <c r="A360" s="21"/>
    </row>
    <row r="361" ht="14.25" customHeight="1">
      <c r="A361" s="21"/>
    </row>
    <row r="362" ht="14.25" customHeight="1">
      <c r="A362" s="21"/>
    </row>
    <row r="363" ht="14.25" customHeight="1">
      <c r="A363" s="21"/>
    </row>
    <row r="364" ht="14.25" customHeight="1">
      <c r="A364" s="21"/>
    </row>
    <row r="365" ht="14.25" customHeight="1">
      <c r="A365" s="21"/>
    </row>
    <row r="366" ht="14.25" customHeight="1">
      <c r="A366" s="21"/>
    </row>
    <row r="367" ht="14.25" customHeight="1">
      <c r="A367" s="21"/>
    </row>
    <row r="368" ht="14.25" customHeight="1">
      <c r="A368" s="21"/>
    </row>
    <row r="369" ht="14.25" customHeight="1">
      <c r="A369" s="21"/>
    </row>
    <row r="370" ht="14.25" customHeight="1">
      <c r="A370" s="21"/>
    </row>
    <row r="371" ht="14.25" customHeight="1">
      <c r="A371" s="21"/>
    </row>
    <row r="372" ht="14.25" customHeight="1">
      <c r="A372" s="21"/>
    </row>
    <row r="373" ht="14.25" customHeight="1">
      <c r="A373" s="21"/>
    </row>
    <row r="374" ht="14.25" customHeight="1">
      <c r="A374" s="21"/>
    </row>
    <row r="375" ht="14.25" customHeight="1">
      <c r="A375" s="21"/>
    </row>
    <row r="376" ht="14.25" customHeight="1">
      <c r="A376" s="21"/>
    </row>
    <row r="377" ht="14.25" customHeight="1">
      <c r="A377" s="21"/>
    </row>
    <row r="378" ht="14.25" customHeight="1">
      <c r="A378" s="21"/>
    </row>
    <row r="379" ht="14.25" customHeight="1">
      <c r="A379" s="21"/>
    </row>
    <row r="380" ht="14.25" customHeight="1">
      <c r="A380" s="21"/>
    </row>
    <row r="381" ht="14.25" customHeight="1">
      <c r="A381" s="21"/>
    </row>
    <row r="382" ht="14.25" customHeight="1">
      <c r="A382" s="21"/>
    </row>
    <row r="383" ht="14.25" customHeight="1">
      <c r="A383" s="21"/>
    </row>
    <row r="384" ht="14.25" customHeight="1">
      <c r="A384" s="21"/>
    </row>
    <row r="385" ht="14.25" customHeight="1">
      <c r="A385" s="21"/>
    </row>
    <row r="386" ht="14.25" customHeight="1">
      <c r="A386" s="21"/>
    </row>
    <row r="387" ht="14.25" customHeight="1">
      <c r="A387" s="21"/>
    </row>
    <row r="388" ht="14.25" customHeight="1">
      <c r="A388" s="21"/>
    </row>
    <row r="389" ht="14.25" customHeight="1">
      <c r="A389" s="21"/>
    </row>
    <row r="390" ht="14.25" customHeight="1">
      <c r="A390" s="21"/>
    </row>
    <row r="391" ht="14.25" customHeight="1">
      <c r="A391" s="21"/>
    </row>
    <row r="392" ht="14.25" customHeight="1">
      <c r="A392" s="21"/>
    </row>
    <row r="393" ht="14.25" customHeight="1">
      <c r="A393" s="21"/>
    </row>
    <row r="394" ht="14.25" customHeight="1">
      <c r="A394" s="21"/>
    </row>
    <row r="395" ht="14.25" customHeight="1">
      <c r="A395" s="21"/>
    </row>
    <row r="396" ht="14.25" customHeight="1">
      <c r="A396" s="21"/>
    </row>
    <row r="397" ht="14.25" customHeight="1">
      <c r="A397" s="21"/>
    </row>
    <row r="398" ht="14.25" customHeight="1">
      <c r="A398" s="21"/>
    </row>
    <row r="399" ht="14.25" customHeight="1">
      <c r="A399" s="21"/>
    </row>
    <row r="400" ht="14.25" customHeight="1">
      <c r="A400" s="21"/>
    </row>
    <row r="401" ht="14.25" customHeight="1">
      <c r="A401" s="21"/>
    </row>
    <row r="402" ht="14.25" customHeight="1">
      <c r="A402" s="21"/>
    </row>
    <row r="403" ht="14.25" customHeight="1">
      <c r="A403" s="21"/>
    </row>
    <row r="404" ht="14.25" customHeight="1">
      <c r="A404" s="21"/>
    </row>
    <row r="405" ht="14.25" customHeight="1">
      <c r="A405" s="21"/>
    </row>
    <row r="406" ht="14.25" customHeight="1">
      <c r="A406" s="21"/>
    </row>
    <row r="407" ht="14.25" customHeight="1">
      <c r="A407" s="21"/>
    </row>
    <row r="408" ht="14.25" customHeight="1">
      <c r="A408" s="21"/>
    </row>
    <row r="409" ht="14.25" customHeight="1">
      <c r="A409" s="21"/>
    </row>
    <row r="410" ht="14.25" customHeight="1">
      <c r="A410" s="21"/>
    </row>
    <row r="411" ht="14.25" customHeight="1">
      <c r="A411" s="21"/>
    </row>
    <row r="412" ht="14.25" customHeight="1">
      <c r="A412" s="21"/>
    </row>
    <row r="413" ht="14.25" customHeight="1">
      <c r="A413" s="21"/>
    </row>
    <row r="414" ht="14.25" customHeight="1">
      <c r="A414" s="21"/>
    </row>
    <row r="415" ht="14.25" customHeight="1">
      <c r="A415" s="21"/>
    </row>
    <row r="416" ht="14.25" customHeight="1">
      <c r="A416" s="21"/>
    </row>
    <row r="417" ht="14.25" customHeight="1">
      <c r="A417" s="21"/>
    </row>
    <row r="418" ht="14.25" customHeight="1">
      <c r="A418" s="21"/>
    </row>
    <row r="419" ht="14.25" customHeight="1">
      <c r="A419" s="21"/>
    </row>
    <row r="420" ht="14.25" customHeight="1">
      <c r="A420" s="21"/>
    </row>
    <row r="421" ht="14.25" customHeight="1">
      <c r="A421" s="21"/>
    </row>
    <row r="422" ht="14.25" customHeight="1">
      <c r="A422" s="21"/>
    </row>
    <row r="423" ht="14.25" customHeight="1">
      <c r="A423" s="21"/>
    </row>
    <row r="424" ht="14.25" customHeight="1">
      <c r="A424" s="21"/>
    </row>
    <row r="425" ht="14.25" customHeight="1">
      <c r="A425" s="21"/>
    </row>
    <row r="426" ht="14.25" customHeight="1">
      <c r="A426" s="21"/>
    </row>
    <row r="427" ht="14.25" customHeight="1">
      <c r="A427" s="21"/>
    </row>
    <row r="428" ht="14.25" customHeight="1">
      <c r="A428" s="21"/>
    </row>
    <row r="429" ht="14.25" customHeight="1">
      <c r="A429" s="21"/>
    </row>
    <row r="430" ht="14.25" customHeight="1">
      <c r="A430" s="21"/>
    </row>
    <row r="431" ht="14.25" customHeight="1">
      <c r="A431" s="21"/>
    </row>
    <row r="432" ht="14.25" customHeight="1">
      <c r="A432" s="21"/>
    </row>
    <row r="433" ht="14.25" customHeight="1">
      <c r="A433" s="21"/>
    </row>
    <row r="434" ht="14.25" customHeight="1">
      <c r="A434" s="21"/>
    </row>
    <row r="435" ht="14.25" customHeight="1">
      <c r="A435" s="21"/>
    </row>
    <row r="436" ht="14.25" customHeight="1">
      <c r="A436" s="21"/>
    </row>
    <row r="437" ht="14.25" customHeight="1">
      <c r="A437" s="21"/>
    </row>
    <row r="438" ht="14.25" customHeight="1">
      <c r="A438" s="21"/>
    </row>
    <row r="439" ht="14.25" customHeight="1">
      <c r="A439" s="21"/>
    </row>
    <row r="440" ht="14.25" customHeight="1">
      <c r="A440" s="21"/>
    </row>
    <row r="441" ht="14.25" customHeight="1">
      <c r="A441" s="21"/>
    </row>
    <row r="442" ht="14.25" customHeight="1">
      <c r="A442" s="21"/>
    </row>
    <row r="443" ht="14.25" customHeight="1">
      <c r="A443" s="21"/>
    </row>
    <row r="444" ht="14.25" customHeight="1">
      <c r="A444" s="21"/>
    </row>
    <row r="445" ht="14.25" customHeight="1">
      <c r="A445" s="21"/>
    </row>
    <row r="446" ht="14.25" customHeight="1">
      <c r="A446" s="21"/>
    </row>
    <row r="447" ht="14.25" customHeight="1">
      <c r="A447" s="21"/>
    </row>
    <row r="448" ht="14.25" customHeight="1">
      <c r="A448" s="21"/>
    </row>
    <row r="449" ht="14.25" customHeight="1">
      <c r="A449" s="21"/>
    </row>
    <row r="450" ht="14.25" customHeight="1">
      <c r="A450" s="21"/>
    </row>
    <row r="451" ht="14.25" customHeight="1">
      <c r="A451" s="21"/>
    </row>
    <row r="452" ht="14.25" customHeight="1">
      <c r="A452" s="21"/>
    </row>
    <row r="453" ht="14.25" customHeight="1">
      <c r="A453" s="21"/>
    </row>
    <row r="454" ht="14.25" customHeight="1">
      <c r="A454" s="21"/>
    </row>
    <row r="455" ht="14.25" customHeight="1">
      <c r="A455" s="21"/>
    </row>
    <row r="456" ht="14.25" customHeight="1">
      <c r="A456" s="21"/>
    </row>
    <row r="457" ht="14.25" customHeight="1">
      <c r="A457" s="21"/>
    </row>
    <row r="458" ht="14.25" customHeight="1">
      <c r="A458" s="21"/>
    </row>
    <row r="459" ht="14.25" customHeight="1">
      <c r="A459" s="21"/>
    </row>
    <row r="460" ht="14.25" customHeight="1">
      <c r="A460" s="21"/>
    </row>
    <row r="461" ht="14.25" customHeight="1">
      <c r="A461" s="21"/>
    </row>
    <row r="462" ht="14.25" customHeight="1">
      <c r="A462" s="21"/>
    </row>
    <row r="463" ht="14.25" customHeight="1">
      <c r="A463" s="21"/>
    </row>
    <row r="464" ht="14.25" customHeight="1">
      <c r="A464" s="21"/>
    </row>
    <row r="465" ht="14.25" customHeight="1">
      <c r="A465" s="21"/>
    </row>
    <row r="466" ht="14.25" customHeight="1">
      <c r="A466" s="21"/>
    </row>
    <row r="467" ht="14.25" customHeight="1">
      <c r="A467" s="21"/>
    </row>
    <row r="468" ht="14.25" customHeight="1">
      <c r="A468" s="21"/>
    </row>
    <row r="469" ht="14.25" customHeight="1">
      <c r="A469" s="21"/>
    </row>
    <row r="470" ht="14.25" customHeight="1">
      <c r="A470" s="21"/>
    </row>
    <row r="471" ht="14.25" customHeight="1">
      <c r="A471" s="21"/>
    </row>
    <row r="472" ht="14.25" customHeight="1">
      <c r="A472" s="21"/>
    </row>
    <row r="473" ht="14.25" customHeight="1">
      <c r="A473" s="21"/>
    </row>
    <row r="474" ht="14.25" customHeight="1">
      <c r="A474" s="21"/>
    </row>
    <row r="475" ht="14.25" customHeight="1">
      <c r="A475" s="21"/>
    </row>
    <row r="476" ht="14.25" customHeight="1">
      <c r="A476" s="21"/>
    </row>
    <row r="477" ht="14.25" customHeight="1">
      <c r="A477" s="21"/>
    </row>
    <row r="478" ht="14.25" customHeight="1">
      <c r="A478" s="21"/>
    </row>
    <row r="479" ht="14.25" customHeight="1">
      <c r="A479" s="21"/>
    </row>
    <row r="480" ht="14.25" customHeight="1">
      <c r="A480" s="21"/>
    </row>
    <row r="481" ht="14.25" customHeight="1">
      <c r="A481" s="21"/>
    </row>
    <row r="482" ht="14.25" customHeight="1">
      <c r="A482" s="21"/>
    </row>
    <row r="483" ht="14.25" customHeight="1">
      <c r="A483" s="21"/>
    </row>
    <row r="484" ht="14.25" customHeight="1">
      <c r="A484" s="21"/>
    </row>
    <row r="485" ht="14.25" customHeight="1">
      <c r="A485" s="21"/>
    </row>
    <row r="486" ht="14.25" customHeight="1">
      <c r="A486" s="21"/>
    </row>
    <row r="487" ht="14.25" customHeight="1">
      <c r="A487" s="21"/>
    </row>
    <row r="488" ht="14.25" customHeight="1">
      <c r="A488" s="21"/>
    </row>
    <row r="489" ht="14.25" customHeight="1">
      <c r="A489" s="21"/>
    </row>
    <row r="490" ht="14.25" customHeight="1">
      <c r="A490" s="21"/>
    </row>
    <row r="491" ht="14.25" customHeight="1">
      <c r="A491" s="21"/>
    </row>
    <row r="492" ht="14.25" customHeight="1">
      <c r="A492" s="21"/>
    </row>
    <row r="493" ht="14.25" customHeight="1">
      <c r="A493" s="21"/>
    </row>
    <row r="494" ht="14.25" customHeight="1">
      <c r="A494" s="21"/>
    </row>
    <row r="495" ht="14.25" customHeight="1">
      <c r="A495" s="21"/>
    </row>
    <row r="496" ht="14.25" customHeight="1">
      <c r="A496" s="21"/>
    </row>
    <row r="497" ht="14.25" customHeight="1">
      <c r="A497" s="21"/>
    </row>
    <row r="498" ht="14.25" customHeight="1">
      <c r="A498" s="21"/>
    </row>
    <row r="499" ht="14.25" customHeight="1">
      <c r="A499" s="21"/>
    </row>
    <row r="500" ht="14.25" customHeight="1">
      <c r="A500" s="21"/>
    </row>
    <row r="501" ht="14.25" customHeight="1">
      <c r="A501" s="21"/>
    </row>
    <row r="502" ht="14.25" customHeight="1">
      <c r="A502" s="21"/>
    </row>
    <row r="503" ht="14.25" customHeight="1">
      <c r="A503" s="21"/>
    </row>
    <row r="504" ht="14.25" customHeight="1">
      <c r="A504" s="21"/>
    </row>
    <row r="505" ht="14.25" customHeight="1">
      <c r="A505" s="21"/>
    </row>
    <row r="506" ht="14.25" customHeight="1">
      <c r="A506" s="21"/>
    </row>
    <row r="507" ht="14.25" customHeight="1">
      <c r="A507" s="21"/>
    </row>
    <row r="508" ht="14.25" customHeight="1">
      <c r="A508" s="21"/>
    </row>
    <row r="509" ht="14.25" customHeight="1">
      <c r="A509" s="21"/>
    </row>
    <row r="510" ht="14.25" customHeight="1">
      <c r="A510" s="21"/>
    </row>
    <row r="511" ht="14.25" customHeight="1">
      <c r="A511" s="21"/>
    </row>
    <row r="512" ht="14.25" customHeight="1">
      <c r="A512" s="21"/>
    </row>
    <row r="513" ht="14.25" customHeight="1">
      <c r="A513" s="21"/>
    </row>
    <row r="514" ht="14.25" customHeight="1">
      <c r="A514" s="21"/>
    </row>
    <row r="515" ht="14.25" customHeight="1">
      <c r="A515" s="21"/>
    </row>
    <row r="516" ht="14.25" customHeight="1">
      <c r="A516" s="21"/>
    </row>
    <row r="517" ht="14.25" customHeight="1">
      <c r="A517" s="21"/>
    </row>
    <row r="518" ht="14.25" customHeight="1">
      <c r="A518" s="21"/>
    </row>
    <row r="519" ht="14.25" customHeight="1">
      <c r="A519" s="21"/>
    </row>
    <row r="520" ht="14.25" customHeight="1">
      <c r="A520" s="21"/>
    </row>
    <row r="521" ht="14.25" customHeight="1">
      <c r="A521" s="21"/>
    </row>
    <row r="522" ht="14.25" customHeight="1">
      <c r="A522" s="21"/>
    </row>
    <row r="523" ht="14.25" customHeight="1">
      <c r="A523" s="21"/>
    </row>
    <row r="524" ht="14.25" customHeight="1">
      <c r="A524" s="21"/>
    </row>
    <row r="525" ht="14.25" customHeight="1">
      <c r="A525" s="21"/>
    </row>
    <row r="526" ht="14.25" customHeight="1">
      <c r="A526" s="21"/>
    </row>
    <row r="527" ht="14.25" customHeight="1">
      <c r="A527" s="21"/>
    </row>
    <row r="528" ht="14.25" customHeight="1">
      <c r="A528" s="21"/>
    </row>
    <row r="529" ht="14.25" customHeight="1">
      <c r="A529" s="21"/>
    </row>
    <row r="530" ht="14.25" customHeight="1">
      <c r="A530" s="21"/>
    </row>
    <row r="531" ht="14.25" customHeight="1">
      <c r="A531" s="21"/>
    </row>
    <row r="532" ht="14.25" customHeight="1">
      <c r="A532" s="21"/>
    </row>
    <row r="533" ht="14.25" customHeight="1">
      <c r="A533" s="21"/>
    </row>
    <row r="534" ht="14.25" customHeight="1">
      <c r="A534" s="21"/>
    </row>
    <row r="535" ht="14.25" customHeight="1">
      <c r="A535" s="21"/>
    </row>
    <row r="536" ht="14.25" customHeight="1">
      <c r="A536" s="21"/>
    </row>
    <row r="537" ht="14.25" customHeight="1">
      <c r="A537" s="21"/>
    </row>
    <row r="538" ht="14.25" customHeight="1">
      <c r="A538" s="21"/>
    </row>
    <row r="539" ht="14.25" customHeight="1">
      <c r="A539" s="21"/>
    </row>
    <row r="540" ht="14.25" customHeight="1">
      <c r="A540" s="21"/>
    </row>
    <row r="541" ht="14.25" customHeight="1">
      <c r="A541" s="21"/>
    </row>
    <row r="542" ht="14.25" customHeight="1">
      <c r="A542" s="21"/>
    </row>
    <row r="543" ht="14.25" customHeight="1">
      <c r="A543" s="21"/>
    </row>
    <row r="544" ht="14.25" customHeight="1">
      <c r="A544" s="21"/>
    </row>
    <row r="545" ht="14.25" customHeight="1">
      <c r="A545" s="21"/>
    </row>
    <row r="546" ht="14.25" customHeight="1">
      <c r="A546" s="21"/>
    </row>
    <row r="547" ht="14.25" customHeight="1">
      <c r="A547" s="21"/>
    </row>
    <row r="548" ht="14.25" customHeight="1">
      <c r="A548" s="21"/>
    </row>
    <row r="549" ht="14.25" customHeight="1">
      <c r="A549" s="21"/>
    </row>
    <row r="550" ht="14.25" customHeight="1">
      <c r="A550" s="21"/>
    </row>
    <row r="551" ht="14.25" customHeight="1">
      <c r="A551" s="21"/>
    </row>
    <row r="552" ht="14.25" customHeight="1">
      <c r="A552" s="21"/>
    </row>
    <row r="553" ht="14.25" customHeight="1">
      <c r="A553" s="21"/>
    </row>
    <row r="554" ht="14.25" customHeight="1">
      <c r="A554" s="21"/>
    </row>
    <row r="555" ht="14.25" customHeight="1">
      <c r="A555" s="21"/>
    </row>
    <row r="556" ht="14.25" customHeight="1">
      <c r="A556" s="21"/>
    </row>
    <row r="557" ht="14.25" customHeight="1">
      <c r="A557" s="21"/>
    </row>
    <row r="558" ht="14.25" customHeight="1">
      <c r="A558" s="21"/>
    </row>
    <row r="559" ht="14.25" customHeight="1">
      <c r="A559" s="21"/>
    </row>
    <row r="560" ht="14.25" customHeight="1">
      <c r="A560" s="21"/>
    </row>
    <row r="561" ht="14.25" customHeight="1">
      <c r="A561" s="21"/>
    </row>
    <row r="562" ht="14.25" customHeight="1">
      <c r="A562" s="21"/>
    </row>
    <row r="563" ht="14.25" customHeight="1">
      <c r="A563" s="21"/>
    </row>
    <row r="564" ht="14.25" customHeight="1">
      <c r="A564" s="21"/>
    </row>
    <row r="565" ht="14.25" customHeight="1">
      <c r="A565" s="21"/>
    </row>
    <row r="566" ht="14.25" customHeight="1">
      <c r="A566" s="21"/>
    </row>
    <row r="567" ht="14.25" customHeight="1">
      <c r="A567" s="21"/>
    </row>
    <row r="568" ht="14.25" customHeight="1">
      <c r="A568" s="21"/>
    </row>
    <row r="569" ht="14.25" customHeight="1">
      <c r="A569" s="21"/>
    </row>
    <row r="570" ht="14.25" customHeight="1">
      <c r="A570" s="21"/>
    </row>
    <row r="571" ht="14.25" customHeight="1">
      <c r="A571" s="21"/>
    </row>
    <row r="572" ht="14.25" customHeight="1">
      <c r="A572" s="21"/>
    </row>
    <row r="573" ht="14.25" customHeight="1">
      <c r="A573" s="21"/>
    </row>
    <row r="574" ht="14.25" customHeight="1">
      <c r="A574" s="21"/>
    </row>
    <row r="575" ht="14.25" customHeight="1">
      <c r="A575" s="21"/>
    </row>
    <row r="576" ht="14.25" customHeight="1">
      <c r="A576" s="21"/>
    </row>
    <row r="577" ht="14.25" customHeight="1">
      <c r="A577" s="21"/>
    </row>
    <row r="578" ht="14.25" customHeight="1">
      <c r="A578" s="21"/>
    </row>
    <row r="579" ht="14.25" customHeight="1">
      <c r="A579" s="21"/>
    </row>
    <row r="580" ht="14.25" customHeight="1">
      <c r="A580" s="21"/>
    </row>
    <row r="581" ht="14.25" customHeight="1">
      <c r="A581" s="21"/>
    </row>
    <row r="582" ht="14.25" customHeight="1">
      <c r="A582" s="21"/>
    </row>
    <row r="583" ht="14.25" customHeight="1">
      <c r="A583" s="21"/>
    </row>
    <row r="584" ht="14.25" customHeight="1">
      <c r="A584" s="21"/>
    </row>
    <row r="585" ht="14.25" customHeight="1">
      <c r="A585" s="21"/>
    </row>
    <row r="586" ht="14.25" customHeight="1">
      <c r="A586" s="21"/>
    </row>
    <row r="587" ht="14.25" customHeight="1">
      <c r="A587" s="21"/>
    </row>
    <row r="588" ht="14.25" customHeight="1">
      <c r="A588" s="21"/>
    </row>
    <row r="589" ht="14.25" customHeight="1">
      <c r="A589" s="21"/>
    </row>
    <row r="590" ht="14.25" customHeight="1">
      <c r="A590" s="21"/>
    </row>
    <row r="591" ht="14.25" customHeight="1">
      <c r="A591" s="21"/>
    </row>
    <row r="592" ht="14.25" customHeight="1">
      <c r="A592" s="21"/>
    </row>
    <row r="593" ht="14.25" customHeight="1">
      <c r="A593" s="21"/>
    </row>
    <row r="594" ht="14.25" customHeight="1">
      <c r="A594" s="21"/>
    </row>
    <row r="595" ht="14.25" customHeight="1">
      <c r="A595" s="21"/>
    </row>
    <row r="596" ht="14.25" customHeight="1">
      <c r="A596" s="21"/>
    </row>
    <row r="597" ht="14.25" customHeight="1">
      <c r="A597" s="21"/>
    </row>
    <row r="598" ht="14.25" customHeight="1">
      <c r="A598" s="21"/>
    </row>
    <row r="599" ht="14.25" customHeight="1">
      <c r="A599" s="21"/>
    </row>
    <row r="600" ht="14.25" customHeight="1">
      <c r="A600" s="21"/>
    </row>
    <row r="601" ht="14.25" customHeight="1">
      <c r="A601" s="21"/>
    </row>
    <row r="602" ht="14.25" customHeight="1">
      <c r="A602" s="21"/>
    </row>
    <row r="603" ht="14.25" customHeight="1">
      <c r="A603" s="21"/>
    </row>
    <row r="604" ht="14.25" customHeight="1">
      <c r="A604" s="21"/>
    </row>
    <row r="605" ht="14.25" customHeight="1">
      <c r="A605" s="21"/>
    </row>
    <row r="606" ht="14.25" customHeight="1">
      <c r="A606" s="21"/>
    </row>
    <row r="607" ht="14.25" customHeight="1">
      <c r="A607" s="21"/>
    </row>
    <row r="608" ht="14.25" customHeight="1">
      <c r="A608" s="21"/>
    </row>
    <row r="609" ht="14.25" customHeight="1">
      <c r="A609" s="21"/>
    </row>
    <row r="610" ht="14.25" customHeight="1">
      <c r="A610" s="21"/>
    </row>
    <row r="611" ht="14.25" customHeight="1">
      <c r="A611" s="21"/>
    </row>
    <row r="612" ht="14.25" customHeight="1">
      <c r="A612" s="21"/>
    </row>
    <row r="613" ht="14.25" customHeight="1">
      <c r="A613" s="21"/>
    </row>
    <row r="614" ht="14.25" customHeight="1">
      <c r="A614" s="21"/>
    </row>
    <row r="615" ht="14.25" customHeight="1">
      <c r="A615" s="21"/>
    </row>
    <row r="616" ht="14.25" customHeight="1">
      <c r="A616" s="21"/>
    </row>
    <row r="617" ht="14.25" customHeight="1">
      <c r="A617" s="21"/>
    </row>
    <row r="618" ht="14.25" customHeight="1">
      <c r="A618" s="21"/>
    </row>
    <row r="619" ht="14.25" customHeight="1">
      <c r="A619" s="21"/>
    </row>
    <row r="620" ht="14.25" customHeight="1">
      <c r="A620" s="21"/>
    </row>
    <row r="621" ht="14.25" customHeight="1">
      <c r="A621" s="21"/>
    </row>
    <row r="622" ht="14.25" customHeight="1">
      <c r="A622" s="21"/>
    </row>
    <row r="623" ht="14.25" customHeight="1">
      <c r="A623" s="21"/>
    </row>
    <row r="624" ht="14.25" customHeight="1">
      <c r="A624" s="21"/>
    </row>
    <row r="625" ht="14.25" customHeight="1">
      <c r="A625" s="21"/>
    </row>
    <row r="626" ht="14.25" customHeight="1">
      <c r="A626" s="21"/>
    </row>
    <row r="627" ht="14.25" customHeight="1">
      <c r="A627" s="21"/>
    </row>
    <row r="628" ht="14.25" customHeight="1">
      <c r="A628" s="21"/>
    </row>
    <row r="629" ht="14.25" customHeight="1">
      <c r="A629" s="21"/>
    </row>
    <row r="630" ht="14.25" customHeight="1">
      <c r="A630" s="21"/>
    </row>
    <row r="631" ht="14.25" customHeight="1">
      <c r="A631" s="21"/>
    </row>
    <row r="632" ht="14.25" customHeight="1">
      <c r="A632" s="21"/>
    </row>
    <row r="633" ht="14.25" customHeight="1">
      <c r="A633" s="21"/>
    </row>
    <row r="634" ht="14.25" customHeight="1">
      <c r="A634" s="21"/>
    </row>
    <row r="635" ht="14.25" customHeight="1">
      <c r="A635" s="21"/>
    </row>
    <row r="636" ht="14.25" customHeight="1">
      <c r="A636" s="21"/>
    </row>
    <row r="637" ht="14.25" customHeight="1">
      <c r="A637" s="21"/>
    </row>
    <row r="638" ht="14.25" customHeight="1">
      <c r="A638" s="21"/>
    </row>
    <row r="639" ht="14.25" customHeight="1">
      <c r="A639" s="21"/>
    </row>
    <row r="640" ht="14.25" customHeight="1">
      <c r="A640" s="21"/>
    </row>
    <row r="641" ht="14.25" customHeight="1">
      <c r="A641" s="21"/>
    </row>
    <row r="642" ht="14.25" customHeight="1">
      <c r="A642" s="21"/>
    </row>
    <row r="643" ht="14.25" customHeight="1">
      <c r="A643" s="21"/>
    </row>
    <row r="644" ht="14.25" customHeight="1">
      <c r="A644" s="21"/>
    </row>
    <row r="645" ht="14.25" customHeight="1">
      <c r="A645" s="21"/>
    </row>
    <row r="646" ht="14.25" customHeight="1">
      <c r="A646" s="21"/>
    </row>
    <row r="647" ht="14.25" customHeight="1">
      <c r="A647" s="21"/>
    </row>
    <row r="648" ht="14.25" customHeight="1">
      <c r="A648" s="21"/>
    </row>
    <row r="649" ht="14.25" customHeight="1">
      <c r="A649" s="21"/>
    </row>
    <row r="650" ht="14.25" customHeight="1">
      <c r="A650" s="21"/>
    </row>
    <row r="651" ht="14.25" customHeight="1">
      <c r="A651" s="21"/>
    </row>
    <row r="652" ht="14.25" customHeight="1">
      <c r="A652" s="21"/>
    </row>
    <row r="653" ht="14.25" customHeight="1">
      <c r="A653" s="21"/>
    </row>
    <row r="654" ht="14.25" customHeight="1">
      <c r="A654" s="21"/>
    </row>
    <row r="655" ht="14.25" customHeight="1">
      <c r="A655" s="21"/>
    </row>
    <row r="656" ht="14.25" customHeight="1">
      <c r="A656" s="21"/>
    </row>
    <row r="657" ht="14.25" customHeight="1">
      <c r="A657" s="21"/>
    </row>
    <row r="658" ht="14.25" customHeight="1">
      <c r="A658" s="21"/>
    </row>
    <row r="659" ht="14.25" customHeight="1">
      <c r="A659" s="21"/>
    </row>
    <row r="660" ht="14.25" customHeight="1">
      <c r="A660" s="21"/>
    </row>
    <row r="661" ht="14.25" customHeight="1">
      <c r="A661" s="21"/>
    </row>
    <row r="662" ht="14.25" customHeight="1">
      <c r="A662" s="21"/>
    </row>
    <row r="663" ht="14.25" customHeight="1">
      <c r="A663" s="21"/>
    </row>
    <row r="664" ht="14.25" customHeight="1">
      <c r="A664" s="21"/>
    </row>
    <row r="665" ht="14.25" customHeight="1">
      <c r="A665" s="21"/>
    </row>
    <row r="666" ht="14.25" customHeight="1">
      <c r="A666" s="21"/>
    </row>
    <row r="667" ht="14.25" customHeight="1">
      <c r="A667" s="21"/>
    </row>
    <row r="668" ht="14.25" customHeight="1">
      <c r="A668" s="21"/>
    </row>
    <row r="669" ht="14.25" customHeight="1">
      <c r="A669" s="21"/>
    </row>
    <row r="670" ht="14.25" customHeight="1">
      <c r="A670" s="21"/>
    </row>
    <row r="671" ht="14.25" customHeight="1">
      <c r="A671" s="21"/>
    </row>
    <row r="672" ht="14.25" customHeight="1">
      <c r="A672" s="21"/>
    </row>
    <row r="673" ht="14.25" customHeight="1">
      <c r="A673" s="21"/>
    </row>
    <row r="674" ht="14.25" customHeight="1">
      <c r="A674" s="21"/>
    </row>
    <row r="675" ht="14.25" customHeight="1">
      <c r="A675" s="21"/>
    </row>
    <row r="676" ht="14.25" customHeight="1">
      <c r="A676" s="21"/>
    </row>
    <row r="677" ht="14.25" customHeight="1">
      <c r="A677" s="21"/>
    </row>
    <row r="678" ht="14.25" customHeight="1">
      <c r="A678" s="21"/>
    </row>
    <row r="679" ht="14.25" customHeight="1">
      <c r="A679" s="21"/>
    </row>
    <row r="680" ht="14.25" customHeight="1">
      <c r="A680" s="21"/>
    </row>
    <row r="681" ht="14.25" customHeight="1">
      <c r="A681" s="21"/>
    </row>
    <row r="682" ht="14.25" customHeight="1">
      <c r="A682" s="21"/>
    </row>
    <row r="683" ht="14.25" customHeight="1">
      <c r="A683" s="21"/>
    </row>
    <row r="684" ht="14.25" customHeight="1">
      <c r="A684" s="21"/>
    </row>
    <row r="685" ht="14.25" customHeight="1">
      <c r="A685" s="21"/>
    </row>
    <row r="686" ht="14.25" customHeight="1">
      <c r="A686" s="21"/>
    </row>
    <row r="687" ht="14.25" customHeight="1">
      <c r="A687" s="21"/>
    </row>
    <row r="688" ht="14.25" customHeight="1">
      <c r="A688" s="21"/>
    </row>
    <row r="689" ht="14.25" customHeight="1">
      <c r="A689" s="21"/>
    </row>
    <row r="690" ht="14.25" customHeight="1">
      <c r="A690" s="21"/>
    </row>
    <row r="691" ht="14.25" customHeight="1">
      <c r="A691" s="21"/>
    </row>
    <row r="692" ht="14.25" customHeight="1">
      <c r="A692" s="21"/>
    </row>
    <row r="693" ht="14.25" customHeight="1">
      <c r="A693" s="21"/>
    </row>
    <row r="694" ht="14.25" customHeight="1">
      <c r="A694" s="21"/>
    </row>
    <row r="695" ht="14.25" customHeight="1">
      <c r="A695" s="21"/>
    </row>
    <row r="696" ht="14.25" customHeight="1">
      <c r="A696" s="21"/>
    </row>
    <row r="697" ht="14.25" customHeight="1">
      <c r="A697" s="21"/>
    </row>
    <row r="698" ht="14.25" customHeight="1">
      <c r="A698" s="21"/>
    </row>
    <row r="699" ht="14.25" customHeight="1">
      <c r="A699" s="21"/>
    </row>
    <row r="700" ht="14.25" customHeight="1">
      <c r="A700" s="21"/>
    </row>
    <row r="701" ht="14.25" customHeight="1">
      <c r="A701" s="21"/>
    </row>
    <row r="702" ht="14.25" customHeight="1">
      <c r="A702" s="21"/>
    </row>
    <row r="703" ht="14.25" customHeight="1">
      <c r="A703" s="21"/>
    </row>
    <row r="704" ht="14.25" customHeight="1">
      <c r="A704" s="21"/>
    </row>
    <row r="705" ht="14.25" customHeight="1">
      <c r="A705" s="21"/>
    </row>
    <row r="706" ht="14.25" customHeight="1">
      <c r="A706" s="21"/>
    </row>
    <row r="707" ht="14.25" customHeight="1">
      <c r="A707" s="21"/>
    </row>
    <row r="708" ht="14.25" customHeight="1">
      <c r="A708" s="21"/>
    </row>
    <row r="709" ht="14.25" customHeight="1">
      <c r="A709" s="21"/>
    </row>
    <row r="710" ht="14.25" customHeight="1">
      <c r="A710" s="21"/>
    </row>
    <row r="711" ht="14.25" customHeight="1">
      <c r="A711" s="21"/>
    </row>
    <row r="712" ht="14.25" customHeight="1">
      <c r="A712" s="21"/>
    </row>
    <row r="713" ht="14.25" customHeight="1">
      <c r="A713" s="21"/>
    </row>
    <row r="714" ht="14.25" customHeight="1">
      <c r="A714" s="21"/>
    </row>
    <row r="715" ht="14.25" customHeight="1">
      <c r="A715" s="21"/>
    </row>
    <row r="716" ht="14.25" customHeight="1">
      <c r="A716" s="21"/>
    </row>
    <row r="717" ht="14.25" customHeight="1">
      <c r="A717" s="21"/>
    </row>
    <row r="718" ht="14.25" customHeight="1">
      <c r="A718" s="21"/>
    </row>
    <row r="719" ht="14.25" customHeight="1">
      <c r="A719" s="21"/>
    </row>
    <row r="720" ht="14.25" customHeight="1">
      <c r="A720" s="21"/>
    </row>
    <row r="721" ht="14.25" customHeight="1">
      <c r="A721" s="21"/>
    </row>
    <row r="722" ht="14.25" customHeight="1">
      <c r="A722" s="21"/>
    </row>
    <row r="723" ht="14.25" customHeight="1">
      <c r="A723" s="21"/>
    </row>
    <row r="724" ht="14.25" customHeight="1">
      <c r="A724" s="21"/>
    </row>
    <row r="725" ht="14.25" customHeight="1">
      <c r="A725" s="21"/>
    </row>
    <row r="726" ht="14.25" customHeight="1">
      <c r="A726" s="21"/>
    </row>
    <row r="727" ht="14.25" customHeight="1">
      <c r="A727" s="21"/>
    </row>
    <row r="728" ht="14.25" customHeight="1">
      <c r="A728" s="21"/>
    </row>
    <row r="729" ht="14.25" customHeight="1">
      <c r="A729" s="21"/>
    </row>
    <row r="730" ht="14.25" customHeight="1">
      <c r="A730" s="21"/>
    </row>
    <row r="731" ht="14.25" customHeight="1">
      <c r="A731" s="21"/>
    </row>
    <row r="732" ht="14.25" customHeight="1">
      <c r="A732" s="21"/>
    </row>
    <row r="733" ht="14.25" customHeight="1">
      <c r="A733" s="21"/>
    </row>
    <row r="734" ht="14.25" customHeight="1">
      <c r="A734" s="21"/>
    </row>
    <row r="735" ht="14.25" customHeight="1">
      <c r="A735" s="21"/>
    </row>
    <row r="736" ht="14.25" customHeight="1">
      <c r="A736" s="21"/>
    </row>
    <row r="737" ht="14.25" customHeight="1">
      <c r="A737" s="21"/>
    </row>
    <row r="738" ht="14.25" customHeight="1">
      <c r="A738" s="21"/>
    </row>
    <row r="739" ht="14.25" customHeight="1">
      <c r="A739" s="21"/>
    </row>
    <row r="740" ht="14.25" customHeight="1">
      <c r="A740" s="21"/>
    </row>
    <row r="741" ht="14.25" customHeight="1">
      <c r="A741" s="21"/>
    </row>
    <row r="742" ht="14.25" customHeight="1">
      <c r="A742" s="21"/>
    </row>
    <row r="743" ht="14.25" customHeight="1">
      <c r="A743" s="21"/>
    </row>
    <row r="744" ht="14.25" customHeight="1">
      <c r="A744" s="21"/>
    </row>
    <row r="745" ht="14.25" customHeight="1">
      <c r="A745" s="21"/>
    </row>
    <row r="746" ht="14.25" customHeight="1">
      <c r="A746" s="21"/>
    </row>
    <row r="747" ht="14.25" customHeight="1">
      <c r="A747" s="21"/>
    </row>
    <row r="748" ht="14.25" customHeight="1">
      <c r="A748" s="21"/>
    </row>
    <row r="749" ht="14.25" customHeight="1">
      <c r="A749" s="21"/>
    </row>
    <row r="750" ht="14.25" customHeight="1">
      <c r="A750" s="21"/>
    </row>
    <row r="751" ht="14.25" customHeight="1">
      <c r="A751" s="21"/>
    </row>
    <row r="752" ht="14.25" customHeight="1">
      <c r="A752" s="21"/>
    </row>
    <row r="753" ht="14.25" customHeight="1">
      <c r="A753" s="21"/>
    </row>
    <row r="754" ht="14.25" customHeight="1">
      <c r="A754" s="21"/>
    </row>
    <row r="755" ht="14.25" customHeight="1">
      <c r="A755" s="21"/>
    </row>
    <row r="756" ht="14.25" customHeight="1">
      <c r="A756" s="21"/>
    </row>
    <row r="757" ht="14.25" customHeight="1">
      <c r="A757" s="21"/>
    </row>
    <row r="758" ht="14.25" customHeight="1">
      <c r="A758" s="21"/>
    </row>
    <row r="759" ht="14.25" customHeight="1">
      <c r="A759" s="21"/>
    </row>
    <row r="760" ht="14.25" customHeight="1">
      <c r="A760" s="21"/>
    </row>
    <row r="761" ht="14.25" customHeight="1">
      <c r="A761" s="21"/>
    </row>
    <row r="762" ht="14.25" customHeight="1">
      <c r="A762" s="21"/>
    </row>
    <row r="763" ht="14.25" customHeight="1">
      <c r="A763" s="21"/>
    </row>
    <row r="764" ht="14.25" customHeight="1">
      <c r="A764" s="21"/>
    </row>
    <row r="765" ht="14.25" customHeight="1">
      <c r="A765" s="21"/>
    </row>
    <row r="766" ht="14.25" customHeight="1">
      <c r="A766" s="21"/>
    </row>
    <row r="767" ht="14.25" customHeight="1">
      <c r="A767" s="21"/>
    </row>
    <row r="768" ht="14.25" customHeight="1">
      <c r="A768" s="21"/>
    </row>
    <row r="769" ht="14.25" customHeight="1">
      <c r="A769" s="21"/>
    </row>
    <row r="770" ht="14.25" customHeight="1">
      <c r="A770" s="21"/>
    </row>
    <row r="771" ht="14.25" customHeight="1">
      <c r="A771" s="21"/>
    </row>
    <row r="772" ht="14.25" customHeight="1">
      <c r="A772" s="21"/>
    </row>
    <row r="773" ht="14.25" customHeight="1">
      <c r="A773" s="21"/>
    </row>
    <row r="774" ht="14.25" customHeight="1">
      <c r="A774" s="21"/>
    </row>
    <row r="775" ht="14.25" customHeight="1">
      <c r="A775" s="21"/>
    </row>
    <row r="776" ht="14.25" customHeight="1">
      <c r="A776" s="21"/>
    </row>
    <row r="777" ht="14.25" customHeight="1">
      <c r="A777" s="21"/>
    </row>
    <row r="778" ht="14.25" customHeight="1">
      <c r="A778" s="21"/>
    </row>
    <row r="779" ht="14.25" customHeight="1">
      <c r="A779" s="21"/>
    </row>
    <row r="780" ht="14.25" customHeight="1">
      <c r="A780" s="21"/>
    </row>
    <row r="781" ht="14.25" customHeight="1">
      <c r="A781" s="21"/>
    </row>
    <row r="782" ht="14.25" customHeight="1">
      <c r="A782" s="21"/>
    </row>
    <row r="783" ht="14.25" customHeight="1">
      <c r="A783" s="21"/>
    </row>
    <row r="784" ht="14.25" customHeight="1">
      <c r="A784" s="21"/>
    </row>
    <row r="785" ht="14.25" customHeight="1">
      <c r="A785" s="21"/>
    </row>
    <row r="786" ht="14.25" customHeight="1">
      <c r="A786" s="21"/>
    </row>
    <row r="787" ht="14.25" customHeight="1">
      <c r="A787" s="21"/>
    </row>
    <row r="788" ht="14.25" customHeight="1">
      <c r="A788" s="21"/>
    </row>
    <row r="789" ht="14.25" customHeight="1">
      <c r="A789" s="21"/>
    </row>
    <row r="790" ht="14.25" customHeight="1">
      <c r="A790" s="21"/>
    </row>
    <row r="791" ht="14.25" customHeight="1">
      <c r="A791" s="21"/>
    </row>
    <row r="792" ht="14.25" customHeight="1">
      <c r="A792" s="21"/>
    </row>
    <row r="793" ht="14.25" customHeight="1">
      <c r="A793" s="21"/>
    </row>
    <row r="794" ht="14.25" customHeight="1">
      <c r="A794" s="21"/>
    </row>
    <row r="795" ht="14.25" customHeight="1">
      <c r="A795" s="21"/>
    </row>
    <row r="796" ht="14.25" customHeight="1">
      <c r="A796" s="21"/>
    </row>
    <row r="797" ht="14.25" customHeight="1">
      <c r="A797" s="21"/>
    </row>
    <row r="798" ht="14.25" customHeight="1">
      <c r="A798" s="21"/>
    </row>
    <row r="799" ht="14.25" customHeight="1">
      <c r="A799" s="21"/>
    </row>
    <row r="800" ht="14.25" customHeight="1">
      <c r="A800" s="21"/>
    </row>
    <row r="801" ht="14.25" customHeight="1">
      <c r="A801" s="21"/>
    </row>
    <row r="802" ht="14.25" customHeight="1">
      <c r="A802" s="21"/>
    </row>
    <row r="803" ht="14.25" customHeight="1">
      <c r="A803" s="21"/>
    </row>
    <row r="804" ht="14.25" customHeight="1">
      <c r="A804" s="21"/>
    </row>
    <row r="805" ht="14.25" customHeight="1">
      <c r="A805" s="21"/>
    </row>
    <row r="806" ht="14.25" customHeight="1">
      <c r="A806" s="21"/>
    </row>
    <row r="807" ht="14.25" customHeight="1">
      <c r="A807" s="21"/>
    </row>
    <row r="808" ht="14.25" customHeight="1">
      <c r="A808" s="21"/>
    </row>
    <row r="809" ht="14.25" customHeight="1">
      <c r="A809" s="21"/>
    </row>
    <row r="810" ht="14.25" customHeight="1">
      <c r="A810" s="21"/>
    </row>
    <row r="811" ht="14.25" customHeight="1">
      <c r="A811" s="21"/>
    </row>
    <row r="812" ht="14.25" customHeight="1">
      <c r="A812" s="21"/>
    </row>
    <row r="813" ht="14.25" customHeight="1">
      <c r="A813" s="21"/>
    </row>
    <row r="814" ht="14.25" customHeight="1">
      <c r="A814" s="21"/>
    </row>
    <row r="815" ht="14.25" customHeight="1">
      <c r="A815" s="21"/>
    </row>
    <row r="816" ht="14.25" customHeight="1">
      <c r="A816" s="21"/>
    </row>
    <row r="817" ht="14.25" customHeight="1">
      <c r="A817" s="21"/>
    </row>
    <row r="818" ht="14.25" customHeight="1">
      <c r="A818" s="21"/>
    </row>
    <row r="819" ht="14.25" customHeight="1">
      <c r="A819" s="21"/>
    </row>
    <row r="820" ht="14.25" customHeight="1">
      <c r="A820" s="21"/>
    </row>
    <row r="821" ht="14.25" customHeight="1">
      <c r="A821" s="21"/>
    </row>
    <row r="822" ht="14.25" customHeight="1">
      <c r="A822" s="21"/>
    </row>
    <row r="823" ht="14.25" customHeight="1">
      <c r="A823" s="21"/>
    </row>
    <row r="824" ht="14.25" customHeight="1">
      <c r="A824" s="21"/>
    </row>
    <row r="825" ht="14.25" customHeight="1">
      <c r="A825" s="21"/>
    </row>
    <row r="826" ht="14.25" customHeight="1">
      <c r="A826" s="21"/>
    </row>
    <row r="827" ht="14.25" customHeight="1">
      <c r="A827" s="21"/>
    </row>
    <row r="828" ht="14.25" customHeight="1">
      <c r="A828" s="21"/>
    </row>
    <row r="829" ht="14.25" customHeight="1">
      <c r="A829" s="21"/>
    </row>
    <row r="830" ht="14.25" customHeight="1">
      <c r="A830" s="21"/>
    </row>
    <row r="831" ht="14.25" customHeight="1">
      <c r="A831" s="21"/>
    </row>
    <row r="832" ht="14.25" customHeight="1">
      <c r="A832" s="21"/>
    </row>
    <row r="833" ht="14.25" customHeight="1">
      <c r="A833" s="21"/>
    </row>
    <row r="834" ht="14.25" customHeight="1">
      <c r="A834" s="21"/>
    </row>
    <row r="835" ht="14.25" customHeight="1">
      <c r="A835" s="21"/>
    </row>
    <row r="836" ht="14.25" customHeight="1">
      <c r="A836" s="21"/>
    </row>
    <row r="837" ht="14.25" customHeight="1">
      <c r="A837" s="21"/>
    </row>
    <row r="838" ht="14.25" customHeight="1">
      <c r="A838" s="21"/>
    </row>
    <row r="839" ht="14.25" customHeight="1">
      <c r="A839" s="21"/>
    </row>
    <row r="840" ht="14.25" customHeight="1">
      <c r="A840" s="21"/>
    </row>
    <row r="841" ht="14.25" customHeight="1">
      <c r="A841" s="21"/>
    </row>
    <row r="842" ht="14.25" customHeight="1">
      <c r="A842" s="21"/>
    </row>
    <row r="843" ht="14.25" customHeight="1">
      <c r="A843" s="21"/>
    </row>
    <row r="844" ht="14.25" customHeight="1">
      <c r="A844" s="21"/>
    </row>
    <row r="845" ht="14.25" customHeight="1">
      <c r="A845" s="21"/>
    </row>
    <row r="846" ht="14.25" customHeight="1">
      <c r="A846" s="21"/>
    </row>
    <row r="847" ht="14.25" customHeight="1">
      <c r="A847" s="21"/>
    </row>
    <row r="848" ht="14.25" customHeight="1">
      <c r="A848" s="21"/>
    </row>
    <row r="849" ht="14.25" customHeight="1">
      <c r="A849" s="21"/>
    </row>
    <row r="850" ht="14.25" customHeight="1">
      <c r="A850" s="21"/>
    </row>
    <row r="851" ht="14.25" customHeight="1">
      <c r="A851" s="21"/>
    </row>
    <row r="852" ht="14.25" customHeight="1">
      <c r="A852" s="21"/>
    </row>
    <row r="853" ht="14.25" customHeight="1">
      <c r="A853" s="21"/>
    </row>
    <row r="854" ht="14.25" customHeight="1">
      <c r="A854" s="21"/>
    </row>
    <row r="855" ht="14.25" customHeight="1">
      <c r="A855" s="21"/>
    </row>
    <row r="856" ht="14.25" customHeight="1">
      <c r="A856" s="21"/>
    </row>
    <row r="857" ht="14.25" customHeight="1">
      <c r="A857" s="21"/>
    </row>
    <row r="858" ht="14.25" customHeight="1">
      <c r="A858" s="21"/>
    </row>
    <row r="859" ht="14.25" customHeight="1">
      <c r="A859" s="21"/>
    </row>
    <row r="860" ht="14.25" customHeight="1">
      <c r="A860" s="21"/>
    </row>
    <row r="861" ht="14.25" customHeight="1">
      <c r="A861" s="21"/>
    </row>
    <row r="862" ht="14.25" customHeight="1">
      <c r="A862" s="21"/>
    </row>
    <row r="863" ht="14.25" customHeight="1">
      <c r="A863" s="21"/>
    </row>
    <row r="864" ht="14.25" customHeight="1">
      <c r="A864" s="21"/>
    </row>
    <row r="865" ht="14.25" customHeight="1">
      <c r="A865" s="21"/>
    </row>
    <row r="866" ht="14.25" customHeight="1">
      <c r="A866" s="21"/>
    </row>
    <row r="867" ht="14.25" customHeight="1">
      <c r="A867" s="21"/>
    </row>
    <row r="868" ht="14.25" customHeight="1">
      <c r="A868" s="21"/>
    </row>
    <row r="869" ht="14.25" customHeight="1">
      <c r="A869" s="21"/>
    </row>
    <row r="870" ht="14.25" customHeight="1">
      <c r="A870" s="21"/>
    </row>
    <row r="871" ht="14.25" customHeight="1">
      <c r="A871" s="21"/>
    </row>
    <row r="872" ht="14.25" customHeight="1">
      <c r="A872" s="21"/>
    </row>
    <row r="873" ht="14.25" customHeight="1">
      <c r="A873" s="21"/>
    </row>
    <row r="874" ht="14.25" customHeight="1">
      <c r="A874" s="21"/>
    </row>
    <row r="875" ht="14.25" customHeight="1">
      <c r="A875" s="21"/>
    </row>
    <row r="876" ht="14.25" customHeight="1">
      <c r="A876" s="21"/>
    </row>
    <row r="877" ht="14.25" customHeight="1">
      <c r="A877" s="21"/>
    </row>
    <row r="878" ht="14.25" customHeight="1">
      <c r="A878" s="21"/>
    </row>
    <row r="879" ht="14.25" customHeight="1">
      <c r="A879" s="21"/>
    </row>
    <row r="880" ht="14.25" customHeight="1">
      <c r="A880" s="21"/>
    </row>
    <row r="881" ht="14.25" customHeight="1">
      <c r="A881" s="21"/>
    </row>
    <row r="882" ht="14.25" customHeight="1">
      <c r="A882" s="21"/>
    </row>
    <row r="883" ht="14.25" customHeight="1">
      <c r="A883" s="21"/>
    </row>
    <row r="884" ht="14.25" customHeight="1">
      <c r="A884" s="21"/>
    </row>
    <row r="885" ht="14.25" customHeight="1">
      <c r="A885" s="21"/>
    </row>
    <row r="886" ht="14.25" customHeight="1">
      <c r="A886" s="21"/>
    </row>
    <row r="887" ht="14.25" customHeight="1">
      <c r="A887" s="21"/>
    </row>
    <row r="888" ht="14.25" customHeight="1">
      <c r="A888" s="21"/>
    </row>
    <row r="889" ht="14.25" customHeight="1">
      <c r="A889" s="21"/>
    </row>
    <row r="890" ht="14.25" customHeight="1">
      <c r="A890" s="21"/>
    </row>
    <row r="891" ht="14.25" customHeight="1">
      <c r="A891" s="21"/>
    </row>
    <row r="892" ht="14.25" customHeight="1">
      <c r="A892" s="21"/>
    </row>
    <row r="893" ht="14.25" customHeight="1">
      <c r="A893" s="21"/>
    </row>
    <row r="894" ht="14.25" customHeight="1">
      <c r="A894" s="21"/>
    </row>
    <row r="895" ht="14.25" customHeight="1">
      <c r="A895" s="21"/>
    </row>
    <row r="896" ht="14.25" customHeight="1">
      <c r="A896" s="21"/>
    </row>
    <row r="897" ht="14.25" customHeight="1">
      <c r="A897" s="21"/>
    </row>
    <row r="898" ht="14.25" customHeight="1">
      <c r="A898" s="21"/>
    </row>
    <row r="899" ht="14.25" customHeight="1">
      <c r="A899" s="21"/>
    </row>
    <row r="900" ht="14.25" customHeight="1">
      <c r="A900" s="21"/>
    </row>
    <row r="901" ht="14.25" customHeight="1">
      <c r="A901" s="21"/>
    </row>
    <row r="902" ht="14.25" customHeight="1">
      <c r="A902" s="21"/>
    </row>
    <row r="903" ht="14.25" customHeight="1">
      <c r="A903" s="21"/>
    </row>
    <row r="904" ht="14.25" customHeight="1">
      <c r="A904" s="21"/>
    </row>
    <row r="905" ht="14.25" customHeight="1">
      <c r="A905" s="21"/>
    </row>
    <row r="906" ht="14.25" customHeight="1">
      <c r="A906" s="21"/>
    </row>
    <row r="907" ht="14.25" customHeight="1">
      <c r="A907" s="21"/>
    </row>
    <row r="908" ht="14.25" customHeight="1">
      <c r="A908" s="21"/>
    </row>
    <row r="909" ht="14.25" customHeight="1">
      <c r="A909" s="21"/>
    </row>
    <row r="910" ht="14.25" customHeight="1">
      <c r="A910" s="21"/>
    </row>
    <row r="911" ht="14.25" customHeight="1">
      <c r="A911" s="21"/>
    </row>
    <row r="912" ht="14.25" customHeight="1">
      <c r="A912" s="21"/>
    </row>
    <row r="913" ht="14.25" customHeight="1">
      <c r="A913" s="21"/>
    </row>
    <row r="914" ht="14.25" customHeight="1">
      <c r="A914" s="21"/>
    </row>
    <row r="915" ht="14.25" customHeight="1">
      <c r="A915" s="21"/>
    </row>
    <row r="916" ht="14.25" customHeight="1">
      <c r="A916" s="21"/>
    </row>
    <row r="917" ht="14.25" customHeight="1">
      <c r="A917" s="21"/>
    </row>
    <row r="918" ht="14.25" customHeight="1">
      <c r="A918" s="21"/>
    </row>
    <row r="919" ht="14.25" customHeight="1">
      <c r="A919" s="21"/>
    </row>
    <row r="920" ht="14.25" customHeight="1">
      <c r="A920" s="21"/>
    </row>
    <row r="921" ht="14.25" customHeight="1">
      <c r="A921" s="21"/>
    </row>
    <row r="922" ht="14.25" customHeight="1">
      <c r="A922" s="21"/>
    </row>
    <row r="923" ht="14.25" customHeight="1">
      <c r="A923" s="21"/>
    </row>
    <row r="924" ht="14.25" customHeight="1">
      <c r="A924" s="21"/>
    </row>
    <row r="925" ht="14.25" customHeight="1">
      <c r="A925" s="21"/>
    </row>
    <row r="926" ht="14.25" customHeight="1">
      <c r="A926" s="21"/>
    </row>
    <row r="927" ht="14.25" customHeight="1">
      <c r="A927" s="21"/>
    </row>
    <row r="928" ht="14.25" customHeight="1">
      <c r="A928" s="21"/>
    </row>
    <row r="929" ht="14.25" customHeight="1">
      <c r="A929" s="21"/>
    </row>
    <row r="930" ht="14.25" customHeight="1">
      <c r="A930" s="21"/>
    </row>
    <row r="931" ht="14.25" customHeight="1">
      <c r="A931" s="21"/>
    </row>
    <row r="932" ht="14.25" customHeight="1">
      <c r="A932" s="21"/>
    </row>
    <row r="933" ht="14.25" customHeight="1">
      <c r="A933" s="21"/>
    </row>
    <row r="934" ht="14.25" customHeight="1">
      <c r="A934" s="21"/>
    </row>
    <row r="935" ht="14.25" customHeight="1">
      <c r="A935" s="21"/>
    </row>
    <row r="936" ht="14.25" customHeight="1">
      <c r="A936" s="21"/>
    </row>
    <row r="937" ht="14.25" customHeight="1">
      <c r="A937" s="21"/>
    </row>
    <row r="938" ht="14.25" customHeight="1">
      <c r="A938" s="21"/>
    </row>
    <row r="939" ht="14.25" customHeight="1">
      <c r="A939" s="21"/>
    </row>
    <row r="940" ht="14.25" customHeight="1">
      <c r="A940" s="21"/>
    </row>
    <row r="941" ht="14.25" customHeight="1">
      <c r="A941" s="21"/>
    </row>
    <row r="942" ht="14.25" customHeight="1">
      <c r="A942" s="21"/>
    </row>
    <row r="943" ht="14.25" customHeight="1">
      <c r="A943" s="21"/>
    </row>
    <row r="944" ht="14.25" customHeight="1">
      <c r="A944" s="21"/>
    </row>
    <row r="945" ht="14.25" customHeight="1">
      <c r="A945" s="21"/>
    </row>
    <row r="946" ht="14.25" customHeight="1">
      <c r="A946" s="21"/>
    </row>
    <row r="947" ht="14.25" customHeight="1">
      <c r="A947" s="21"/>
    </row>
    <row r="948" ht="14.25" customHeight="1">
      <c r="A948" s="21"/>
    </row>
    <row r="949" ht="14.25" customHeight="1">
      <c r="A949" s="21"/>
    </row>
    <row r="950" ht="14.25" customHeight="1">
      <c r="A950" s="21"/>
    </row>
    <row r="951" ht="14.25" customHeight="1">
      <c r="A951" s="21"/>
    </row>
    <row r="952" ht="14.25" customHeight="1">
      <c r="A952" s="21"/>
    </row>
    <row r="953" ht="14.25" customHeight="1">
      <c r="A953" s="21"/>
    </row>
    <row r="954" ht="14.25" customHeight="1">
      <c r="A954" s="21"/>
    </row>
    <row r="955" ht="14.25" customHeight="1">
      <c r="A955" s="21"/>
    </row>
    <row r="956" ht="14.25" customHeight="1">
      <c r="A956" s="21"/>
    </row>
    <row r="957" ht="14.25" customHeight="1">
      <c r="A957" s="21"/>
    </row>
    <row r="958" ht="14.25" customHeight="1">
      <c r="A958" s="21"/>
    </row>
    <row r="959" ht="14.25" customHeight="1">
      <c r="A959" s="21"/>
    </row>
    <row r="960" ht="14.25" customHeight="1">
      <c r="A960" s="21"/>
    </row>
    <row r="961" ht="14.25" customHeight="1">
      <c r="A961" s="21"/>
    </row>
    <row r="962" ht="14.25" customHeight="1">
      <c r="A962" s="21"/>
    </row>
    <row r="963" ht="14.25" customHeight="1">
      <c r="A963" s="21"/>
    </row>
    <row r="964" ht="14.25" customHeight="1">
      <c r="A964" s="21"/>
    </row>
    <row r="965" ht="14.25" customHeight="1">
      <c r="A965" s="21"/>
    </row>
    <row r="966" ht="14.25" customHeight="1">
      <c r="A966" s="21"/>
    </row>
    <row r="967" ht="14.25" customHeight="1">
      <c r="A967" s="21"/>
    </row>
    <row r="968" ht="14.25" customHeight="1">
      <c r="A968" s="21"/>
    </row>
    <row r="969" ht="14.25" customHeight="1">
      <c r="A969" s="21"/>
    </row>
    <row r="970" ht="14.25" customHeight="1">
      <c r="A970" s="21"/>
    </row>
    <row r="971" ht="14.25" customHeight="1">
      <c r="A971" s="21"/>
    </row>
    <row r="972" ht="14.25" customHeight="1">
      <c r="A972" s="21"/>
    </row>
    <row r="973" ht="14.25" customHeight="1">
      <c r="A973" s="21"/>
    </row>
    <row r="974" ht="14.25" customHeight="1">
      <c r="A974" s="21"/>
    </row>
    <row r="975" ht="14.25" customHeight="1">
      <c r="A975" s="21"/>
    </row>
    <row r="976" ht="14.25" customHeight="1">
      <c r="A976" s="21"/>
    </row>
    <row r="977" ht="14.25" customHeight="1">
      <c r="A977" s="21"/>
    </row>
    <row r="978" ht="14.25" customHeight="1">
      <c r="A978" s="21"/>
    </row>
    <row r="979" ht="14.25" customHeight="1">
      <c r="A979" s="21"/>
    </row>
    <row r="980" ht="14.25" customHeight="1">
      <c r="A980" s="21"/>
    </row>
    <row r="981" ht="14.25" customHeight="1">
      <c r="A981" s="21"/>
    </row>
    <row r="982" ht="14.25" customHeight="1">
      <c r="A982" s="21"/>
    </row>
    <row r="983" ht="14.25" customHeight="1">
      <c r="A983" s="21"/>
    </row>
    <row r="984" ht="14.25" customHeight="1">
      <c r="A984" s="21"/>
    </row>
    <row r="985" ht="14.25" customHeight="1">
      <c r="A985" s="21"/>
    </row>
    <row r="986" ht="14.25" customHeight="1">
      <c r="A986" s="21"/>
    </row>
    <row r="987" ht="14.25" customHeight="1">
      <c r="A987" s="21"/>
    </row>
    <row r="988" ht="14.25" customHeight="1">
      <c r="A988" s="21"/>
    </row>
    <row r="989" ht="14.25" customHeight="1">
      <c r="A989" s="21"/>
    </row>
    <row r="990" ht="14.25" customHeight="1">
      <c r="A990" s="21"/>
    </row>
    <row r="991" ht="14.25" customHeight="1">
      <c r="A991" s="21"/>
    </row>
    <row r="992" ht="14.25" customHeight="1">
      <c r="A992" s="21"/>
    </row>
    <row r="993" ht="14.25" customHeight="1">
      <c r="A993" s="21"/>
    </row>
    <row r="994" ht="14.25" customHeight="1">
      <c r="A994" s="21"/>
    </row>
    <row r="995" ht="14.25" customHeight="1">
      <c r="A995" s="21"/>
    </row>
    <row r="996" ht="14.25" customHeight="1">
      <c r="A996" s="21"/>
    </row>
    <row r="997" ht="14.25" customHeight="1">
      <c r="A997" s="21"/>
    </row>
    <row r="998" ht="14.25" customHeight="1">
      <c r="A998" s="21"/>
    </row>
    <row r="999" ht="14.25" customHeight="1">
      <c r="A999" s="21"/>
    </row>
    <row r="1000" ht="14.25" customHeight="1">
      <c r="A1000" s="21"/>
    </row>
    <row r="1001" ht="14.25" customHeight="1">
      <c r="A1001" s="21"/>
    </row>
  </sheetData>
  <mergeCells count="47">
    <mergeCell ref="B2:H2"/>
    <mergeCell ref="O2:P2"/>
    <mergeCell ref="B3:C3"/>
    <mergeCell ref="J3:L3"/>
    <mergeCell ref="O3:P3"/>
    <mergeCell ref="J4:L4"/>
    <mergeCell ref="O4:P4"/>
    <mergeCell ref="O5:P5"/>
    <mergeCell ref="B4:C4"/>
    <mergeCell ref="B5:C5"/>
    <mergeCell ref="B6:C6"/>
    <mergeCell ref="B7:C7"/>
    <mergeCell ref="B8:C8"/>
    <mergeCell ref="B9:C9"/>
    <mergeCell ref="B11:H11"/>
    <mergeCell ref="B12:C12"/>
    <mergeCell ref="J12:L12"/>
    <mergeCell ref="B13:C13"/>
    <mergeCell ref="J13:L13"/>
    <mergeCell ref="B14:C14"/>
    <mergeCell ref="B15:C15"/>
    <mergeCell ref="B16:C16"/>
    <mergeCell ref="B17:C17"/>
    <mergeCell ref="B18:C18"/>
    <mergeCell ref="B20:H20"/>
    <mergeCell ref="B21:C21"/>
    <mergeCell ref="J21:L21"/>
    <mergeCell ref="B22:C22"/>
    <mergeCell ref="J22:L22"/>
    <mergeCell ref="F30:G30"/>
    <mergeCell ref="F31:G31"/>
    <mergeCell ref="F32:G32"/>
    <mergeCell ref="H32:H35"/>
    <mergeCell ref="F33:G33"/>
    <mergeCell ref="F34:G34"/>
    <mergeCell ref="F35:G35"/>
    <mergeCell ref="C32:D32"/>
    <mergeCell ref="C33:D33"/>
    <mergeCell ref="C34:D34"/>
    <mergeCell ref="C35:D35"/>
    <mergeCell ref="B23:C23"/>
    <mergeCell ref="B24:C24"/>
    <mergeCell ref="B25:C25"/>
    <mergeCell ref="B26:C26"/>
    <mergeCell ref="B27:C27"/>
    <mergeCell ref="C30:D30"/>
    <mergeCell ref="C31:D3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6.14"/>
    <col customWidth="1" min="4" max="4" width="14.29"/>
    <col customWidth="1" min="5" max="5" width="15.86"/>
    <col customWidth="1" min="6" max="6" width="16.43"/>
    <col customWidth="1" min="7" max="8" width="14.0"/>
    <col customWidth="1" min="9" max="9" width="10.0"/>
    <col customWidth="1" min="10" max="10" width="13.71"/>
    <col customWidth="1" min="11" max="11" width="24.43"/>
    <col customWidth="1" min="12" max="16" width="14.0"/>
    <col customWidth="1" min="17" max="27" width="10.71"/>
  </cols>
  <sheetData>
    <row r="1" ht="14.25" customHeight="1">
      <c r="A1" s="1"/>
      <c r="B1" s="32"/>
      <c r="C1" s="33"/>
      <c r="D1" s="33"/>
      <c r="E1" s="33"/>
      <c r="F1" s="33"/>
    </row>
    <row r="2" ht="18.0" customHeight="1">
      <c r="A2" s="1"/>
      <c r="B2" s="4" t="s">
        <v>28</v>
      </c>
      <c r="C2" s="6"/>
      <c r="D2" s="7" t="s">
        <v>29</v>
      </c>
      <c r="E2" s="7" t="s">
        <v>30</v>
      </c>
      <c r="F2" s="7" t="s">
        <v>31</v>
      </c>
      <c r="I2" s="27" t="s">
        <v>32</v>
      </c>
    </row>
    <row r="3" ht="14.25" customHeight="1">
      <c r="A3" s="8"/>
      <c r="B3" s="9" t="s">
        <v>33</v>
      </c>
      <c r="C3" s="6"/>
      <c r="D3" s="10">
        <v>4.0</v>
      </c>
      <c r="E3" s="34">
        <v>2500000.0</v>
      </c>
      <c r="F3" s="34">
        <f t="shared" ref="F3:F4" si="1">D3*E3</f>
        <v>10000000</v>
      </c>
    </row>
    <row r="4" ht="29.25" customHeight="1">
      <c r="A4" s="15"/>
      <c r="B4" s="16" t="s">
        <v>34</v>
      </c>
      <c r="C4" s="6"/>
      <c r="D4" s="10">
        <v>2.0</v>
      </c>
      <c r="E4" s="34">
        <v>750000.0</v>
      </c>
      <c r="F4" s="34">
        <f t="shared" si="1"/>
        <v>1500000</v>
      </c>
      <c r="I4" s="35" t="s">
        <v>35</v>
      </c>
      <c r="J4" s="6"/>
    </row>
    <row r="5" ht="14.25" customHeight="1">
      <c r="A5" s="1"/>
      <c r="B5" s="36" t="s">
        <v>36</v>
      </c>
      <c r="C5" s="5"/>
      <c r="D5" s="5"/>
      <c r="E5" s="6"/>
      <c r="F5" s="37">
        <f>SUM(F3:F4)</f>
        <v>11500000</v>
      </c>
      <c r="I5" s="10" t="s">
        <v>37</v>
      </c>
      <c r="J5" s="34">
        <f>F5*20%</f>
        <v>2300000</v>
      </c>
    </row>
    <row r="6" ht="14.25" customHeight="1">
      <c r="A6" s="21"/>
      <c r="I6" s="10" t="s">
        <v>38</v>
      </c>
      <c r="J6" s="34">
        <f>F13*20%</f>
        <v>24385000</v>
      </c>
    </row>
    <row r="7" ht="14.25" customHeight="1">
      <c r="A7" s="21"/>
      <c r="I7" s="38" t="s">
        <v>36</v>
      </c>
      <c r="J7" s="39">
        <f>J5+J6</f>
        <v>26685000</v>
      </c>
    </row>
    <row r="8" ht="14.25" customHeight="1">
      <c r="A8" s="1"/>
      <c r="B8" s="31"/>
    </row>
    <row r="9" ht="24.0" customHeight="1">
      <c r="A9" s="1"/>
      <c r="B9" s="4" t="s">
        <v>38</v>
      </c>
      <c r="C9" s="6"/>
      <c r="D9" s="7" t="s">
        <v>29</v>
      </c>
      <c r="E9" s="7" t="s">
        <v>30</v>
      </c>
      <c r="F9" s="7" t="s">
        <v>31</v>
      </c>
    </row>
    <row r="10" ht="14.25" customHeight="1">
      <c r="A10" s="8"/>
      <c r="B10" s="9" t="s">
        <v>39</v>
      </c>
      <c r="C10" s="6"/>
      <c r="D10" s="10">
        <v>1.0</v>
      </c>
      <c r="E10" s="34">
        <v>1.2E8</v>
      </c>
      <c r="F10" s="34">
        <f t="shared" ref="F10:F12" si="2">D10*E10</f>
        <v>120000000</v>
      </c>
    </row>
    <row r="11" ht="28.5" customHeight="1">
      <c r="A11" s="15"/>
      <c r="B11" s="16" t="s">
        <v>40</v>
      </c>
      <c r="C11" s="6"/>
      <c r="D11" s="10">
        <v>1.0</v>
      </c>
      <c r="E11" s="34">
        <v>1000000.0</v>
      </c>
      <c r="F11" s="34">
        <f t="shared" si="2"/>
        <v>1000000</v>
      </c>
    </row>
    <row r="12" ht="14.25" customHeight="1">
      <c r="A12" s="8"/>
      <c r="B12" s="9" t="s">
        <v>41</v>
      </c>
      <c r="C12" s="6"/>
      <c r="D12" s="10">
        <v>1.0</v>
      </c>
      <c r="E12" s="34">
        <v>925000.0</v>
      </c>
      <c r="F12" s="34">
        <f t="shared" si="2"/>
        <v>925000</v>
      </c>
    </row>
    <row r="13" ht="27.0" customHeight="1">
      <c r="A13" s="1"/>
      <c r="B13" s="40" t="s">
        <v>36</v>
      </c>
      <c r="C13" s="5"/>
      <c r="D13" s="5"/>
      <c r="E13" s="6"/>
      <c r="F13" s="41">
        <f>SUM(F10:F12)</f>
        <v>121925000</v>
      </c>
    </row>
    <row r="14" ht="27.75" customHeight="1">
      <c r="A14" s="21"/>
    </row>
    <row r="15" ht="14.25" customHeight="1">
      <c r="A15" s="21"/>
    </row>
    <row r="16" ht="14.25" customHeight="1">
      <c r="A16" s="22"/>
      <c r="B16" s="27" t="s">
        <v>42</v>
      </c>
    </row>
    <row r="17" ht="14.25" customHeight="1">
      <c r="A17" s="21"/>
    </row>
    <row r="18" ht="14.25" customHeight="1">
      <c r="A18" s="1"/>
      <c r="B18" s="4" t="s">
        <v>43</v>
      </c>
      <c r="C18" s="5"/>
      <c r="D18" s="6"/>
    </row>
    <row r="19" ht="14.25" customHeight="1">
      <c r="A19" s="15"/>
      <c r="B19" s="16" t="s">
        <v>44</v>
      </c>
      <c r="C19" s="6"/>
      <c r="D19" s="34">
        <v>6000000.0</v>
      </c>
    </row>
    <row r="20" ht="26.25" customHeight="1">
      <c r="A20" s="15"/>
      <c r="B20" s="16" t="s">
        <v>45</v>
      </c>
      <c r="C20" s="6"/>
      <c r="D20" s="34">
        <v>1.0E7</v>
      </c>
    </row>
    <row r="21" ht="42.0" customHeight="1">
      <c r="A21" s="15"/>
      <c r="B21" s="16" t="s">
        <v>46</v>
      </c>
      <c r="C21" s="6"/>
      <c r="D21" s="34">
        <v>1.2E7</v>
      </c>
    </row>
    <row r="22" ht="30.0" customHeight="1">
      <c r="A22" s="15"/>
      <c r="B22" s="16" t="s">
        <v>47</v>
      </c>
      <c r="C22" s="6"/>
      <c r="D22" s="34">
        <v>1.2E7</v>
      </c>
    </row>
    <row r="23" ht="27.75" customHeight="1">
      <c r="A23" s="8"/>
      <c r="B23" s="9" t="s">
        <v>48</v>
      </c>
      <c r="C23" s="6"/>
      <c r="D23" s="34">
        <v>5000000.0</v>
      </c>
    </row>
    <row r="24" ht="27.75" customHeight="1">
      <c r="A24" s="8"/>
      <c r="B24" s="9" t="s">
        <v>49</v>
      </c>
      <c r="C24" s="6"/>
      <c r="D24" s="34">
        <v>2000000.0</v>
      </c>
    </row>
    <row r="25" ht="14.25" customHeight="1">
      <c r="A25" s="1"/>
      <c r="B25" s="36" t="s">
        <v>36</v>
      </c>
      <c r="C25" s="6"/>
      <c r="D25" s="37">
        <f>SUM(D19:D24)</f>
        <v>47000000</v>
      </c>
    </row>
    <row r="26" ht="14.25" customHeight="1">
      <c r="A26" s="21"/>
    </row>
    <row r="27" ht="14.25" customHeight="1">
      <c r="A27" s="21"/>
    </row>
    <row r="28" ht="14.25" customHeight="1">
      <c r="A28" s="1"/>
      <c r="B28" s="4" t="s">
        <v>50</v>
      </c>
      <c r="C28" s="5"/>
      <c r="D28" s="5"/>
      <c r="E28" s="5"/>
      <c r="F28" s="6"/>
    </row>
    <row r="29" ht="14.25" customHeight="1">
      <c r="A29" s="8"/>
      <c r="B29" s="9" t="s">
        <v>51</v>
      </c>
      <c r="C29" s="6"/>
      <c r="D29" s="10" t="s">
        <v>2</v>
      </c>
      <c r="E29" s="10" t="s">
        <v>52</v>
      </c>
      <c r="F29" s="10" t="s">
        <v>53</v>
      </c>
    </row>
    <row r="30" ht="20.25" customHeight="1">
      <c r="A30" s="8"/>
      <c r="B30" s="9" t="s">
        <v>54</v>
      </c>
      <c r="C30" s="6"/>
      <c r="D30" s="10">
        <v>12.0</v>
      </c>
      <c r="E30" s="42">
        <v>3000000.0</v>
      </c>
      <c r="F30" s="34">
        <f t="shared" ref="F30:F33" si="3">D30*E30</f>
        <v>36000000</v>
      </c>
    </row>
    <row r="31" ht="14.25" customHeight="1">
      <c r="A31" s="8"/>
      <c r="B31" s="9" t="s">
        <v>55</v>
      </c>
      <c r="C31" s="6"/>
      <c r="D31" s="10">
        <v>12.0</v>
      </c>
      <c r="E31" s="42">
        <v>2500000.0</v>
      </c>
      <c r="F31" s="34">
        <f t="shared" si="3"/>
        <v>30000000</v>
      </c>
    </row>
    <row r="32" ht="14.25" customHeight="1">
      <c r="A32" s="8"/>
      <c r="B32" s="9" t="s">
        <v>56</v>
      </c>
      <c r="C32" s="6"/>
      <c r="D32" s="10">
        <v>12.0</v>
      </c>
      <c r="E32" s="42">
        <v>500000.0</v>
      </c>
      <c r="F32" s="34">
        <f t="shared" si="3"/>
        <v>6000000</v>
      </c>
    </row>
    <row r="33" ht="14.25" customHeight="1">
      <c r="A33" s="8"/>
      <c r="B33" s="9" t="s">
        <v>57</v>
      </c>
      <c r="C33" s="6"/>
      <c r="D33" s="10">
        <v>1.0</v>
      </c>
      <c r="E33" s="42">
        <v>2000000.0</v>
      </c>
      <c r="F33" s="34">
        <f t="shared" si="3"/>
        <v>2000000</v>
      </c>
    </row>
    <row r="34" ht="14.25" customHeight="1">
      <c r="A34" s="1"/>
      <c r="B34" s="36" t="s">
        <v>58</v>
      </c>
      <c r="C34" s="5"/>
      <c r="D34" s="5"/>
      <c r="E34" s="6"/>
      <c r="F34" s="37">
        <f>SUM(F30:F33)</f>
        <v>74000000</v>
      </c>
    </row>
    <row r="35" ht="14.25" customHeight="1">
      <c r="A35" s="21"/>
    </row>
    <row r="36" ht="14.25" customHeight="1">
      <c r="A36" s="21"/>
    </row>
    <row r="37" ht="14.25" customHeight="1">
      <c r="A37" s="1"/>
      <c r="B37" s="43" t="s">
        <v>59</v>
      </c>
      <c r="C37" s="5"/>
      <c r="D37" s="5"/>
      <c r="E37" s="5"/>
      <c r="F37" s="5"/>
      <c r="G37" s="5"/>
      <c r="H37" s="6"/>
    </row>
    <row r="38" ht="24.75" customHeight="1">
      <c r="A38" s="1"/>
      <c r="B38" s="4" t="s">
        <v>60</v>
      </c>
      <c r="C38" s="6"/>
      <c r="D38" s="7">
        <v>1.0</v>
      </c>
      <c r="E38" s="7">
        <v>2.0</v>
      </c>
      <c r="F38" s="7">
        <v>3.0</v>
      </c>
      <c r="G38" s="7">
        <v>4.0</v>
      </c>
      <c r="H38" s="7">
        <v>5.0</v>
      </c>
      <c r="K38" s="4" t="s">
        <v>61</v>
      </c>
      <c r="L38" s="5"/>
      <c r="M38" s="5"/>
      <c r="N38" s="5"/>
      <c r="O38" s="5"/>
      <c r="P38" s="6"/>
    </row>
    <row r="39" ht="20.25" customHeight="1">
      <c r="A39" s="8"/>
      <c r="B39" s="12" t="s">
        <v>62</v>
      </c>
      <c r="C39" s="6"/>
      <c r="D39" s="34">
        <f t="shared" ref="D39:H39" si="4">L46</f>
        <v>115200000</v>
      </c>
      <c r="E39" s="34">
        <f t="shared" si="4"/>
        <v>120960000</v>
      </c>
      <c r="F39" s="34">
        <f t="shared" si="4"/>
        <v>127008000</v>
      </c>
      <c r="G39" s="34">
        <f t="shared" si="4"/>
        <v>133358400</v>
      </c>
      <c r="H39" s="34">
        <f t="shared" si="4"/>
        <v>140026320</v>
      </c>
      <c r="K39" s="7" t="s">
        <v>63</v>
      </c>
      <c r="L39" s="7" t="s">
        <v>64</v>
      </c>
      <c r="M39" s="7" t="s">
        <v>65</v>
      </c>
      <c r="N39" s="7" t="s">
        <v>66</v>
      </c>
      <c r="O39" s="7" t="s">
        <v>67</v>
      </c>
      <c r="P39" s="7" t="s">
        <v>68</v>
      </c>
    </row>
    <row r="40" ht="14.25" customHeight="1">
      <c r="A40" s="15"/>
      <c r="B40" s="16" t="s">
        <v>69</v>
      </c>
      <c r="C40" s="6"/>
      <c r="D40" s="34">
        <f t="shared" ref="D40:H40" si="5">D39*30%</f>
        <v>34560000</v>
      </c>
      <c r="E40" s="34">
        <f t="shared" si="5"/>
        <v>36288000</v>
      </c>
      <c r="F40" s="34">
        <f t="shared" si="5"/>
        <v>38102400</v>
      </c>
      <c r="G40" s="34">
        <f t="shared" si="5"/>
        <v>40007520</v>
      </c>
      <c r="H40" s="34">
        <f t="shared" si="5"/>
        <v>42007896</v>
      </c>
      <c r="K40" s="10" t="s">
        <v>70</v>
      </c>
      <c r="L40" s="34">
        <v>2500000.0</v>
      </c>
      <c r="M40" s="34">
        <f t="shared" ref="M40:P40" si="6">+L40*(1+0.05)</f>
        <v>2625000</v>
      </c>
      <c r="N40" s="34">
        <f t="shared" si="6"/>
        <v>2756250</v>
      </c>
      <c r="O40" s="34">
        <f t="shared" si="6"/>
        <v>2894062.5</v>
      </c>
      <c r="P40" s="34">
        <f t="shared" si="6"/>
        <v>3038765.625</v>
      </c>
    </row>
    <row r="41" ht="20.25" customHeight="1">
      <c r="A41" s="1"/>
      <c r="B41" s="44" t="s">
        <v>71</v>
      </c>
      <c r="C41" s="6"/>
      <c r="D41" s="37">
        <f t="shared" ref="D41:H41" si="7">SUM(D39:D40)</f>
        <v>149760000</v>
      </c>
      <c r="E41" s="37">
        <f t="shared" si="7"/>
        <v>157248000</v>
      </c>
      <c r="F41" s="37">
        <f t="shared" si="7"/>
        <v>165110400</v>
      </c>
      <c r="G41" s="37">
        <f t="shared" si="7"/>
        <v>173365920</v>
      </c>
      <c r="H41" s="37">
        <f t="shared" si="7"/>
        <v>182034216</v>
      </c>
      <c r="K41" s="10" t="s">
        <v>72</v>
      </c>
      <c r="L41" s="34">
        <v>2500000.0</v>
      </c>
      <c r="M41" s="34">
        <f t="shared" ref="M41:P41" si="8">+L41*(1+0.05)</f>
        <v>2625000</v>
      </c>
      <c r="N41" s="34">
        <f t="shared" si="8"/>
        <v>2756250</v>
      </c>
      <c r="O41" s="34">
        <f t="shared" si="8"/>
        <v>2894062.5</v>
      </c>
      <c r="P41" s="34">
        <f t="shared" si="8"/>
        <v>3038765.625</v>
      </c>
    </row>
    <row r="42" ht="46.5" customHeight="1">
      <c r="A42" s="1"/>
      <c r="B42" s="31"/>
      <c r="K42" s="10" t="s">
        <v>73</v>
      </c>
      <c r="L42" s="34">
        <v>2000000.0</v>
      </c>
      <c r="M42" s="34">
        <f t="shared" ref="M42:P42" si="9">+L42*(1+0.05)</f>
        <v>2100000</v>
      </c>
      <c r="N42" s="34">
        <f t="shared" si="9"/>
        <v>2205000</v>
      </c>
      <c r="O42" s="34">
        <f t="shared" si="9"/>
        <v>2315250</v>
      </c>
      <c r="P42" s="34">
        <f t="shared" si="9"/>
        <v>2431012.5</v>
      </c>
    </row>
    <row r="43" ht="14.25" customHeight="1">
      <c r="A43" s="21"/>
      <c r="K43" s="10" t="s">
        <v>74</v>
      </c>
      <c r="L43" s="34">
        <v>1300000.0</v>
      </c>
      <c r="M43" s="34">
        <f t="shared" ref="M43:P43" si="10">+L43*(1+0.05)</f>
        <v>1365000</v>
      </c>
      <c r="N43" s="34">
        <f t="shared" si="10"/>
        <v>1433250</v>
      </c>
      <c r="O43" s="34">
        <f t="shared" si="10"/>
        <v>1504912.5</v>
      </c>
      <c r="P43" s="34">
        <f t="shared" si="10"/>
        <v>1580158.125</v>
      </c>
    </row>
    <row r="44" ht="14.25" customHeight="1">
      <c r="A44" s="21"/>
      <c r="K44" s="10" t="s">
        <v>75</v>
      </c>
      <c r="L44" s="34">
        <v>1300000.0</v>
      </c>
      <c r="M44" s="34">
        <f t="shared" ref="M44:P44" si="11">+L44*(1+0.05)</f>
        <v>1365000</v>
      </c>
      <c r="N44" s="34">
        <f t="shared" si="11"/>
        <v>1433250</v>
      </c>
      <c r="O44" s="34">
        <f t="shared" si="11"/>
        <v>1504912.5</v>
      </c>
      <c r="P44" s="34">
        <f t="shared" si="11"/>
        <v>1580158.125</v>
      </c>
    </row>
    <row r="45" ht="14.25" customHeight="1">
      <c r="A45" s="1"/>
      <c r="B45" s="31"/>
      <c r="K45" s="10" t="s">
        <v>76</v>
      </c>
      <c r="L45" s="13">
        <v>12.0</v>
      </c>
      <c r="M45" s="13">
        <v>12.0</v>
      </c>
      <c r="N45" s="13">
        <v>12.0</v>
      </c>
      <c r="O45" s="13">
        <v>12.0</v>
      </c>
      <c r="P45" s="13">
        <v>12.0</v>
      </c>
    </row>
    <row r="46" ht="14.25" customHeight="1">
      <c r="A46" s="1"/>
      <c r="B46" s="31"/>
      <c r="D46" s="45"/>
      <c r="K46" s="46" t="s">
        <v>77</v>
      </c>
      <c r="L46" s="47">
        <f t="shared" ref="L46:P46" si="12">SUM(L40:L44)*L45</f>
        <v>115200000</v>
      </c>
      <c r="M46" s="47">
        <f t="shared" si="12"/>
        <v>120960000</v>
      </c>
      <c r="N46" s="47">
        <f t="shared" si="12"/>
        <v>127008000</v>
      </c>
      <c r="O46" s="47">
        <f t="shared" si="12"/>
        <v>133358400</v>
      </c>
      <c r="P46" s="47">
        <f t="shared" si="12"/>
        <v>140026320</v>
      </c>
    </row>
    <row r="47" ht="22.5" customHeight="1">
      <c r="A47" s="1"/>
      <c r="B47" s="31"/>
      <c r="D47" s="45"/>
    </row>
    <row r="48" ht="14.25" customHeight="1">
      <c r="A48" s="1"/>
      <c r="B48" s="31"/>
      <c r="D48" s="45"/>
    </row>
    <row r="49" ht="14.25" customHeight="1">
      <c r="A49" s="1"/>
      <c r="B49" s="31"/>
      <c r="D49" s="48"/>
    </row>
    <row r="50" ht="14.25" customHeight="1">
      <c r="A50" s="21"/>
    </row>
    <row r="51" ht="14.25" customHeight="1">
      <c r="A51" s="21"/>
    </row>
    <row r="52" ht="14.25" customHeight="1">
      <c r="A52" s="21"/>
    </row>
    <row r="53" ht="14.25" customHeight="1">
      <c r="A53" s="21"/>
    </row>
    <row r="54" ht="14.25" customHeight="1">
      <c r="A54" s="21"/>
    </row>
    <row r="55" ht="14.25" customHeight="1">
      <c r="A55" s="21"/>
    </row>
    <row r="56" ht="14.25" customHeight="1">
      <c r="A56" s="21"/>
    </row>
    <row r="57" ht="14.25" customHeight="1">
      <c r="A57" s="21"/>
    </row>
    <row r="58" ht="14.25" customHeight="1">
      <c r="A58" s="21"/>
    </row>
    <row r="59" ht="14.25" customHeight="1">
      <c r="A59" s="21"/>
    </row>
    <row r="60" ht="14.25" customHeight="1">
      <c r="A60" s="21"/>
    </row>
    <row r="61" ht="14.25" customHeight="1">
      <c r="A61" s="21"/>
    </row>
    <row r="62" ht="14.25" customHeight="1">
      <c r="A62" s="21"/>
    </row>
    <row r="63" ht="14.25" customHeight="1">
      <c r="A63" s="21"/>
    </row>
    <row r="64" ht="14.25" customHeight="1">
      <c r="A64" s="21"/>
    </row>
    <row r="65" ht="14.25" customHeight="1">
      <c r="A65" s="21"/>
    </row>
    <row r="66" ht="14.25" customHeight="1">
      <c r="A66" s="21"/>
    </row>
    <row r="67" ht="14.25" customHeight="1">
      <c r="A67" s="21"/>
    </row>
    <row r="68" ht="14.25" customHeight="1">
      <c r="A68" s="21"/>
    </row>
    <row r="69" ht="14.25" customHeight="1">
      <c r="A69" s="21"/>
    </row>
    <row r="70" ht="14.25" customHeight="1">
      <c r="A70" s="21"/>
    </row>
    <row r="71" ht="14.25" customHeight="1">
      <c r="A71" s="21"/>
    </row>
    <row r="72" ht="14.25" customHeight="1">
      <c r="A72" s="21"/>
    </row>
    <row r="73" ht="14.25" customHeight="1">
      <c r="A73" s="21"/>
    </row>
    <row r="74" ht="14.25" customHeight="1">
      <c r="A74" s="21"/>
    </row>
    <row r="75" ht="14.25" customHeight="1">
      <c r="A75" s="21"/>
    </row>
    <row r="76" ht="14.25" customHeight="1">
      <c r="A76" s="21"/>
    </row>
    <row r="77" ht="14.25" customHeight="1">
      <c r="A77" s="21"/>
    </row>
    <row r="78" ht="14.25" customHeight="1">
      <c r="A78" s="21"/>
    </row>
    <row r="79" ht="14.25" customHeight="1">
      <c r="A79" s="21"/>
    </row>
    <row r="80" ht="14.25" customHeight="1">
      <c r="A80" s="21"/>
    </row>
    <row r="81" ht="14.25" customHeight="1">
      <c r="A81" s="21"/>
    </row>
    <row r="82" ht="14.25" customHeight="1">
      <c r="A82" s="21"/>
    </row>
    <row r="83" ht="14.25" customHeight="1">
      <c r="A83" s="21"/>
    </row>
    <row r="84" ht="14.25" customHeight="1">
      <c r="A84" s="21"/>
    </row>
    <row r="85" ht="14.25" customHeight="1">
      <c r="A85" s="21"/>
    </row>
    <row r="86" ht="14.25" customHeight="1">
      <c r="A86" s="21"/>
    </row>
    <row r="87" ht="14.25" customHeight="1">
      <c r="A87" s="21"/>
    </row>
    <row r="88" ht="14.25" customHeight="1">
      <c r="A88" s="21"/>
    </row>
    <row r="89" ht="14.25" customHeight="1">
      <c r="A89" s="21"/>
    </row>
    <row r="90" ht="14.25" customHeight="1">
      <c r="A90" s="21"/>
    </row>
    <row r="91" ht="14.25" customHeight="1">
      <c r="A91" s="21"/>
    </row>
    <row r="92" ht="14.25" customHeight="1">
      <c r="A92" s="21"/>
    </row>
    <row r="93" ht="14.25" customHeight="1">
      <c r="A93" s="21"/>
    </row>
    <row r="94" ht="14.25" customHeight="1">
      <c r="A94" s="21"/>
    </row>
    <row r="95" ht="14.25" customHeight="1">
      <c r="A95" s="21"/>
    </row>
    <row r="96" ht="14.25" customHeight="1">
      <c r="A96" s="21"/>
    </row>
    <row r="97" ht="14.25" customHeight="1">
      <c r="A97" s="21"/>
    </row>
    <row r="98" ht="14.25" customHeight="1">
      <c r="A98" s="21"/>
    </row>
    <row r="99" ht="14.25" customHeight="1">
      <c r="A99" s="21"/>
    </row>
    <row r="100" ht="14.25" customHeight="1">
      <c r="A100" s="21"/>
    </row>
    <row r="101" ht="14.25" customHeight="1">
      <c r="A101" s="21"/>
    </row>
    <row r="102" ht="14.25" customHeight="1">
      <c r="A102" s="21"/>
    </row>
    <row r="103" ht="14.25" customHeight="1">
      <c r="A103" s="21"/>
    </row>
    <row r="104" ht="14.25" customHeight="1">
      <c r="A104" s="21"/>
    </row>
    <row r="105" ht="14.25" customHeight="1">
      <c r="A105" s="21"/>
    </row>
    <row r="106" ht="14.25" customHeight="1">
      <c r="A106" s="21"/>
    </row>
    <row r="107" ht="14.25" customHeight="1">
      <c r="A107" s="21"/>
    </row>
    <row r="108" ht="14.25" customHeight="1">
      <c r="A108" s="21"/>
    </row>
    <row r="109" ht="14.25" customHeight="1">
      <c r="A109" s="21"/>
    </row>
    <row r="110" ht="14.25" customHeight="1">
      <c r="A110" s="21"/>
    </row>
    <row r="111" ht="14.25" customHeight="1">
      <c r="A111" s="21"/>
    </row>
    <row r="112" ht="14.25" customHeight="1">
      <c r="A112" s="21"/>
    </row>
    <row r="113" ht="14.25" customHeight="1">
      <c r="A113" s="21"/>
    </row>
    <row r="114" ht="14.25" customHeight="1">
      <c r="A114" s="21"/>
    </row>
    <row r="115" ht="14.25" customHeight="1">
      <c r="A115" s="21"/>
    </row>
    <row r="116" ht="14.25" customHeight="1">
      <c r="A116" s="21"/>
    </row>
    <row r="117" ht="14.25" customHeight="1">
      <c r="A117" s="21"/>
    </row>
    <row r="118" ht="14.25" customHeight="1">
      <c r="A118" s="21"/>
    </row>
    <row r="119" ht="14.25" customHeight="1">
      <c r="A119" s="21"/>
    </row>
    <row r="120" ht="14.25" customHeight="1">
      <c r="A120" s="21"/>
    </row>
    <row r="121" ht="14.25" customHeight="1">
      <c r="A121" s="21"/>
    </row>
    <row r="122" ht="14.25" customHeight="1">
      <c r="A122" s="21"/>
    </row>
    <row r="123" ht="14.25" customHeight="1">
      <c r="A123" s="21"/>
    </row>
    <row r="124" ht="14.25" customHeight="1">
      <c r="A124" s="21"/>
    </row>
    <row r="125" ht="14.25" customHeight="1">
      <c r="A125" s="21"/>
    </row>
    <row r="126" ht="14.25" customHeight="1">
      <c r="A126" s="21"/>
    </row>
    <row r="127" ht="14.25" customHeight="1">
      <c r="A127" s="21"/>
    </row>
    <row r="128" ht="14.25" customHeight="1">
      <c r="A128" s="21"/>
    </row>
    <row r="129" ht="14.25" customHeight="1">
      <c r="A129" s="21"/>
    </row>
    <row r="130" ht="14.25" customHeight="1">
      <c r="A130" s="21"/>
    </row>
    <row r="131" ht="14.25" customHeight="1">
      <c r="A131" s="21"/>
    </row>
    <row r="132" ht="14.25" customHeight="1">
      <c r="A132" s="21"/>
    </row>
    <row r="133" ht="14.25" customHeight="1">
      <c r="A133" s="21"/>
    </row>
    <row r="134" ht="14.25" customHeight="1">
      <c r="A134" s="21"/>
    </row>
    <row r="135" ht="14.25" customHeight="1">
      <c r="A135" s="21"/>
    </row>
    <row r="136" ht="14.25" customHeight="1">
      <c r="A136" s="21"/>
    </row>
    <row r="137" ht="14.25" customHeight="1">
      <c r="A137" s="21"/>
    </row>
    <row r="138" ht="14.25" customHeight="1">
      <c r="A138" s="21"/>
    </row>
    <row r="139" ht="14.25" customHeight="1">
      <c r="A139" s="21"/>
    </row>
    <row r="140" ht="14.25" customHeight="1">
      <c r="A140" s="21"/>
    </row>
    <row r="141" ht="14.25" customHeight="1">
      <c r="A141" s="21"/>
    </row>
    <row r="142" ht="14.25" customHeight="1">
      <c r="A142" s="21"/>
    </row>
    <row r="143" ht="14.25" customHeight="1">
      <c r="A143" s="21"/>
    </row>
    <row r="144" ht="14.25" customHeight="1">
      <c r="A144" s="21"/>
    </row>
    <row r="145" ht="14.25" customHeight="1">
      <c r="A145" s="21"/>
    </row>
    <row r="146" ht="14.25" customHeight="1">
      <c r="A146" s="21"/>
    </row>
    <row r="147" ht="14.25" customHeight="1">
      <c r="A147" s="21"/>
    </row>
    <row r="148" ht="14.25" customHeight="1">
      <c r="A148" s="21"/>
    </row>
    <row r="149" ht="14.25" customHeight="1">
      <c r="A149" s="21"/>
    </row>
    <row r="150" ht="14.25" customHeight="1">
      <c r="A150" s="21"/>
    </row>
    <row r="151" ht="14.25" customHeight="1">
      <c r="A151" s="21"/>
    </row>
    <row r="152" ht="14.25" customHeight="1">
      <c r="A152" s="21"/>
    </row>
    <row r="153" ht="14.25" customHeight="1">
      <c r="A153" s="21"/>
    </row>
    <row r="154" ht="14.25" customHeight="1">
      <c r="A154" s="21"/>
    </row>
    <row r="155" ht="14.25" customHeight="1">
      <c r="A155" s="21"/>
    </row>
    <row r="156" ht="14.25" customHeight="1">
      <c r="A156" s="21"/>
    </row>
    <row r="157" ht="14.25" customHeight="1">
      <c r="A157" s="21"/>
    </row>
    <row r="158" ht="14.25" customHeight="1">
      <c r="A158" s="21"/>
    </row>
    <row r="159" ht="14.25" customHeight="1">
      <c r="A159" s="21"/>
    </row>
    <row r="160" ht="14.25" customHeight="1">
      <c r="A160" s="21"/>
    </row>
    <row r="161" ht="14.25" customHeight="1">
      <c r="A161" s="21"/>
    </row>
    <row r="162" ht="14.25" customHeight="1">
      <c r="A162" s="21"/>
    </row>
    <row r="163" ht="14.25" customHeight="1">
      <c r="A163" s="21"/>
    </row>
    <row r="164" ht="14.25" customHeight="1">
      <c r="A164" s="21"/>
    </row>
    <row r="165" ht="14.25" customHeight="1">
      <c r="A165" s="21"/>
    </row>
    <row r="166" ht="14.25" customHeight="1">
      <c r="A166" s="21"/>
    </row>
    <row r="167" ht="14.25" customHeight="1">
      <c r="A167" s="21"/>
    </row>
    <row r="168" ht="14.25" customHeight="1">
      <c r="A168" s="21"/>
    </row>
    <row r="169" ht="14.25" customHeight="1">
      <c r="A169" s="21"/>
    </row>
    <row r="170" ht="14.25" customHeight="1">
      <c r="A170" s="21"/>
    </row>
    <row r="171" ht="14.25" customHeight="1">
      <c r="A171" s="21"/>
    </row>
    <row r="172" ht="14.25" customHeight="1">
      <c r="A172" s="21"/>
    </row>
    <row r="173" ht="14.25" customHeight="1">
      <c r="A173" s="21"/>
    </row>
    <row r="174" ht="14.25" customHeight="1">
      <c r="A174" s="21"/>
    </row>
    <row r="175" ht="14.25" customHeight="1">
      <c r="A175" s="21"/>
    </row>
    <row r="176" ht="14.25" customHeight="1">
      <c r="A176" s="21"/>
    </row>
    <row r="177" ht="14.25" customHeight="1">
      <c r="A177" s="21"/>
    </row>
    <row r="178" ht="14.25" customHeight="1">
      <c r="A178" s="21"/>
    </row>
    <row r="179" ht="14.25" customHeight="1">
      <c r="A179" s="21"/>
    </row>
    <row r="180" ht="14.25" customHeight="1">
      <c r="A180" s="21"/>
    </row>
    <row r="181" ht="14.25" customHeight="1">
      <c r="A181" s="21"/>
    </row>
    <row r="182" ht="14.25" customHeight="1">
      <c r="A182" s="21"/>
    </row>
    <row r="183" ht="14.25" customHeight="1">
      <c r="A183" s="21"/>
    </row>
    <row r="184" ht="14.25" customHeight="1">
      <c r="A184" s="21"/>
    </row>
    <row r="185" ht="14.25" customHeight="1">
      <c r="A185" s="21"/>
    </row>
    <row r="186" ht="14.25" customHeight="1">
      <c r="A186" s="21"/>
    </row>
    <row r="187" ht="14.25" customHeight="1">
      <c r="A187" s="21"/>
    </row>
    <row r="188" ht="14.25" customHeight="1">
      <c r="A188" s="21"/>
    </row>
    <row r="189" ht="14.25" customHeight="1">
      <c r="A189" s="21"/>
    </row>
    <row r="190" ht="14.25" customHeight="1">
      <c r="A190" s="21"/>
    </row>
    <row r="191" ht="14.25" customHeight="1">
      <c r="A191" s="21"/>
    </row>
    <row r="192" ht="14.25" customHeight="1">
      <c r="A192" s="21"/>
    </row>
    <row r="193" ht="14.25" customHeight="1">
      <c r="A193" s="21"/>
    </row>
    <row r="194" ht="14.25" customHeight="1">
      <c r="A194" s="21"/>
    </row>
    <row r="195" ht="14.25" customHeight="1">
      <c r="A195" s="21"/>
    </row>
    <row r="196" ht="14.25" customHeight="1">
      <c r="A196" s="21"/>
    </row>
    <row r="197" ht="14.25" customHeight="1">
      <c r="A197" s="21"/>
    </row>
    <row r="198" ht="14.25" customHeight="1">
      <c r="A198" s="21"/>
    </row>
    <row r="199" ht="14.25" customHeight="1">
      <c r="A199" s="21"/>
    </row>
    <row r="200" ht="14.25" customHeight="1">
      <c r="A200" s="21"/>
    </row>
    <row r="201" ht="14.25" customHeight="1">
      <c r="A201" s="21"/>
    </row>
    <row r="202" ht="14.25" customHeight="1">
      <c r="A202" s="21"/>
    </row>
    <row r="203" ht="14.25" customHeight="1">
      <c r="A203" s="21"/>
    </row>
    <row r="204" ht="14.25" customHeight="1">
      <c r="A204" s="21"/>
    </row>
    <row r="205" ht="14.25" customHeight="1">
      <c r="A205" s="21"/>
    </row>
    <row r="206" ht="14.25" customHeight="1">
      <c r="A206" s="21"/>
    </row>
    <row r="207" ht="14.25" customHeight="1">
      <c r="A207" s="21"/>
    </row>
    <row r="208" ht="14.25" customHeight="1">
      <c r="A208" s="21"/>
    </row>
    <row r="209" ht="14.25" customHeight="1">
      <c r="A209" s="21"/>
    </row>
    <row r="210" ht="14.25" customHeight="1">
      <c r="A210" s="21"/>
    </row>
    <row r="211" ht="14.25" customHeight="1">
      <c r="A211" s="21"/>
    </row>
    <row r="212" ht="14.25" customHeight="1">
      <c r="A212" s="21"/>
    </row>
    <row r="213" ht="14.25" customHeight="1">
      <c r="A213" s="21"/>
    </row>
    <row r="214" ht="14.25" customHeight="1">
      <c r="A214" s="21"/>
    </row>
    <row r="215" ht="14.25" customHeight="1">
      <c r="A215" s="21"/>
    </row>
    <row r="216" ht="14.25" customHeight="1">
      <c r="A216" s="21"/>
    </row>
    <row r="217" ht="14.25" customHeight="1">
      <c r="A217" s="21"/>
    </row>
    <row r="218" ht="14.25" customHeight="1">
      <c r="A218" s="21"/>
    </row>
    <row r="219" ht="14.25" customHeight="1">
      <c r="A219" s="21"/>
    </row>
    <row r="220" ht="14.25" customHeight="1">
      <c r="A220" s="21"/>
    </row>
    <row r="221" ht="14.25" customHeight="1">
      <c r="A221" s="21"/>
    </row>
    <row r="222" ht="14.25" customHeight="1">
      <c r="A222" s="21"/>
    </row>
    <row r="223" ht="14.25" customHeight="1">
      <c r="A223" s="21"/>
    </row>
    <row r="224" ht="14.25" customHeight="1">
      <c r="A224" s="21"/>
    </row>
    <row r="225" ht="14.25" customHeight="1">
      <c r="A225" s="21"/>
    </row>
    <row r="226" ht="14.25" customHeight="1">
      <c r="A226" s="21"/>
    </row>
    <row r="227" ht="14.25" customHeight="1">
      <c r="A227" s="21"/>
    </row>
    <row r="228" ht="14.25" customHeight="1">
      <c r="A228" s="21"/>
    </row>
    <row r="229" ht="14.25" customHeight="1">
      <c r="A229" s="21"/>
    </row>
    <row r="230" ht="14.25" customHeight="1">
      <c r="A230" s="21"/>
    </row>
    <row r="231" ht="14.25" customHeight="1">
      <c r="A231" s="21"/>
    </row>
    <row r="232" ht="14.25" customHeight="1">
      <c r="A232" s="21"/>
    </row>
    <row r="233" ht="14.25" customHeight="1">
      <c r="A233" s="21"/>
    </row>
    <row r="234" ht="14.25" customHeight="1">
      <c r="A234" s="21"/>
    </row>
    <row r="235" ht="14.25" customHeight="1">
      <c r="A235" s="21"/>
    </row>
    <row r="236" ht="14.25" customHeight="1">
      <c r="A236" s="21"/>
    </row>
    <row r="237" ht="14.25" customHeight="1">
      <c r="A237" s="21"/>
    </row>
    <row r="238" ht="14.25" customHeight="1">
      <c r="A238" s="21"/>
    </row>
    <row r="239" ht="14.25" customHeight="1">
      <c r="A239" s="21"/>
    </row>
    <row r="240" ht="14.25" customHeight="1">
      <c r="A240" s="21"/>
    </row>
    <row r="241" ht="14.25" customHeight="1">
      <c r="A241" s="21"/>
    </row>
    <row r="242" ht="14.25" customHeight="1">
      <c r="A242" s="21"/>
    </row>
    <row r="243" ht="14.25" customHeight="1">
      <c r="A243" s="21"/>
    </row>
    <row r="244" ht="14.25" customHeight="1">
      <c r="A244" s="21"/>
    </row>
    <row r="245" ht="14.25" customHeight="1">
      <c r="A245" s="21"/>
    </row>
    <row r="246" ht="14.25" customHeight="1">
      <c r="A246" s="21"/>
    </row>
    <row r="247" ht="14.25" customHeight="1">
      <c r="A247" s="21"/>
    </row>
    <row r="248" ht="14.25" customHeight="1">
      <c r="A248" s="21"/>
    </row>
    <row r="249" ht="14.25" customHeight="1">
      <c r="A249" s="21"/>
    </row>
    <row r="250" ht="14.25" customHeight="1">
      <c r="A250" s="21"/>
    </row>
    <row r="251" ht="14.25" customHeight="1">
      <c r="A251" s="21"/>
    </row>
    <row r="252" ht="14.25" customHeight="1">
      <c r="A252" s="21"/>
    </row>
    <row r="253" ht="14.25" customHeight="1">
      <c r="A253" s="21"/>
    </row>
    <row r="254" ht="14.25" customHeight="1">
      <c r="A254" s="21"/>
    </row>
    <row r="255" ht="14.25" customHeight="1">
      <c r="A255" s="21"/>
    </row>
    <row r="256" ht="14.25" customHeight="1">
      <c r="A256" s="21"/>
    </row>
    <row r="257" ht="14.25" customHeight="1">
      <c r="A257" s="21"/>
    </row>
    <row r="258" ht="14.25" customHeight="1">
      <c r="A258" s="21"/>
    </row>
    <row r="259" ht="14.25" customHeight="1">
      <c r="A259" s="21"/>
    </row>
    <row r="260" ht="14.25" customHeight="1">
      <c r="A260" s="21"/>
    </row>
    <row r="261" ht="14.25" customHeight="1">
      <c r="A261" s="21"/>
    </row>
    <row r="262" ht="14.25" customHeight="1">
      <c r="A262" s="21"/>
    </row>
    <row r="263" ht="14.25" customHeight="1">
      <c r="A263" s="21"/>
    </row>
    <row r="264" ht="14.25" customHeight="1">
      <c r="A264" s="21"/>
    </row>
    <row r="265" ht="14.25" customHeight="1">
      <c r="A265" s="21"/>
    </row>
    <row r="266" ht="14.25" customHeight="1">
      <c r="A266" s="21"/>
    </row>
    <row r="267" ht="14.25" customHeight="1">
      <c r="A267" s="21"/>
    </row>
    <row r="268" ht="14.25" customHeight="1">
      <c r="A268" s="21"/>
    </row>
    <row r="269" ht="14.25" customHeight="1">
      <c r="A269" s="21"/>
    </row>
    <row r="270" ht="14.25" customHeight="1">
      <c r="A270" s="21"/>
    </row>
    <row r="271" ht="14.25" customHeight="1">
      <c r="A271" s="21"/>
    </row>
    <row r="272" ht="14.25" customHeight="1">
      <c r="A272" s="21"/>
    </row>
    <row r="273" ht="14.25" customHeight="1">
      <c r="A273" s="21"/>
    </row>
    <row r="274" ht="14.25" customHeight="1">
      <c r="A274" s="21"/>
    </row>
    <row r="275" ht="14.25" customHeight="1">
      <c r="A275" s="21"/>
    </row>
    <row r="276" ht="14.25" customHeight="1">
      <c r="A276" s="21"/>
    </row>
    <row r="277" ht="14.25" customHeight="1">
      <c r="A277" s="21"/>
    </row>
    <row r="278" ht="14.25" customHeight="1">
      <c r="A278" s="21"/>
    </row>
    <row r="279" ht="14.25" customHeight="1">
      <c r="A279" s="21"/>
    </row>
    <row r="280" ht="14.25" customHeight="1">
      <c r="A280" s="21"/>
    </row>
    <row r="281" ht="14.25" customHeight="1">
      <c r="A281" s="21"/>
    </row>
    <row r="282" ht="14.25" customHeight="1">
      <c r="A282" s="21"/>
    </row>
    <row r="283" ht="14.25" customHeight="1">
      <c r="A283" s="21"/>
    </row>
    <row r="284" ht="14.25" customHeight="1">
      <c r="A284" s="21"/>
    </row>
    <row r="285" ht="14.25" customHeight="1">
      <c r="A285" s="21"/>
    </row>
    <row r="286" ht="14.25" customHeight="1">
      <c r="A286" s="21"/>
    </row>
    <row r="287" ht="14.25" customHeight="1">
      <c r="A287" s="21"/>
    </row>
    <row r="288" ht="14.25" customHeight="1">
      <c r="A288" s="21"/>
    </row>
    <row r="289" ht="14.25" customHeight="1">
      <c r="A289" s="21"/>
    </row>
    <row r="290" ht="14.25" customHeight="1">
      <c r="A290" s="21"/>
    </row>
    <row r="291" ht="14.25" customHeight="1">
      <c r="A291" s="21"/>
    </row>
    <row r="292" ht="14.25" customHeight="1">
      <c r="A292" s="21"/>
    </row>
    <row r="293" ht="14.25" customHeight="1">
      <c r="A293" s="21"/>
    </row>
    <row r="294" ht="14.25" customHeight="1">
      <c r="A294" s="21"/>
    </row>
    <row r="295" ht="14.25" customHeight="1">
      <c r="A295" s="21"/>
    </row>
    <row r="296" ht="14.25" customHeight="1">
      <c r="A296" s="21"/>
    </row>
    <row r="297" ht="14.25" customHeight="1">
      <c r="A297" s="21"/>
    </row>
    <row r="298" ht="14.25" customHeight="1">
      <c r="A298" s="21"/>
    </row>
    <row r="299" ht="14.25" customHeight="1">
      <c r="A299" s="21"/>
    </row>
    <row r="300" ht="14.25" customHeight="1">
      <c r="A300" s="21"/>
    </row>
    <row r="301" ht="14.25" customHeight="1">
      <c r="A301" s="21"/>
    </row>
    <row r="302" ht="14.25" customHeight="1">
      <c r="A302" s="21"/>
    </row>
    <row r="303" ht="14.25" customHeight="1">
      <c r="A303" s="21"/>
    </row>
    <row r="304" ht="14.25" customHeight="1">
      <c r="A304" s="21"/>
    </row>
    <row r="305" ht="14.25" customHeight="1">
      <c r="A305" s="21"/>
    </row>
    <row r="306" ht="14.25" customHeight="1">
      <c r="A306" s="21"/>
    </row>
    <row r="307" ht="14.25" customHeight="1">
      <c r="A307" s="21"/>
    </row>
    <row r="308" ht="14.25" customHeight="1">
      <c r="A308" s="21"/>
    </row>
    <row r="309" ht="14.25" customHeight="1">
      <c r="A309" s="21"/>
    </row>
    <row r="310" ht="14.25" customHeight="1">
      <c r="A310" s="21"/>
    </row>
    <row r="311" ht="14.25" customHeight="1">
      <c r="A311" s="21"/>
    </row>
    <row r="312" ht="14.25" customHeight="1">
      <c r="A312" s="21"/>
    </row>
    <row r="313" ht="14.25" customHeight="1">
      <c r="A313" s="21"/>
    </row>
    <row r="314" ht="14.25" customHeight="1">
      <c r="A314" s="21"/>
    </row>
    <row r="315" ht="14.25" customHeight="1">
      <c r="A315" s="21"/>
    </row>
    <row r="316" ht="14.25" customHeight="1">
      <c r="A316" s="21"/>
    </row>
    <row r="317" ht="14.25" customHeight="1">
      <c r="A317" s="21"/>
    </row>
    <row r="318" ht="14.25" customHeight="1">
      <c r="A318" s="21"/>
    </row>
    <row r="319" ht="14.25" customHeight="1">
      <c r="A319" s="21"/>
    </row>
    <row r="320" ht="14.25" customHeight="1">
      <c r="A320" s="21"/>
    </row>
    <row r="321" ht="14.25" customHeight="1">
      <c r="A321" s="21"/>
    </row>
    <row r="322" ht="14.25" customHeight="1">
      <c r="A322" s="21"/>
    </row>
    <row r="323" ht="14.25" customHeight="1">
      <c r="A323" s="21"/>
    </row>
    <row r="324" ht="14.25" customHeight="1">
      <c r="A324" s="21"/>
    </row>
    <row r="325" ht="14.25" customHeight="1">
      <c r="A325" s="21"/>
    </row>
    <row r="326" ht="14.25" customHeight="1">
      <c r="A326" s="21"/>
    </row>
    <row r="327" ht="14.25" customHeight="1">
      <c r="A327" s="21"/>
    </row>
    <row r="328" ht="14.25" customHeight="1">
      <c r="A328" s="21"/>
    </row>
    <row r="329" ht="14.25" customHeight="1">
      <c r="A329" s="21"/>
    </row>
    <row r="330" ht="14.25" customHeight="1">
      <c r="A330" s="21"/>
    </row>
    <row r="331" ht="14.25" customHeight="1">
      <c r="A331" s="21"/>
    </row>
    <row r="332" ht="14.25" customHeight="1">
      <c r="A332" s="21"/>
    </row>
    <row r="333" ht="14.25" customHeight="1">
      <c r="A333" s="21"/>
    </row>
    <row r="334" ht="14.25" customHeight="1">
      <c r="A334" s="21"/>
    </row>
    <row r="335" ht="14.25" customHeight="1">
      <c r="A335" s="21"/>
    </row>
    <row r="336" ht="14.25" customHeight="1">
      <c r="A336" s="21"/>
    </row>
    <row r="337" ht="14.25" customHeight="1">
      <c r="A337" s="21"/>
    </row>
    <row r="338" ht="14.25" customHeight="1">
      <c r="A338" s="21"/>
    </row>
    <row r="339" ht="14.25" customHeight="1">
      <c r="A339" s="21"/>
    </row>
    <row r="340" ht="14.25" customHeight="1">
      <c r="A340" s="21"/>
    </row>
    <row r="341" ht="14.25" customHeight="1">
      <c r="A341" s="21"/>
    </row>
    <row r="342" ht="14.25" customHeight="1">
      <c r="A342" s="21"/>
    </row>
    <row r="343" ht="14.25" customHeight="1">
      <c r="A343" s="21"/>
    </row>
    <row r="344" ht="14.25" customHeight="1">
      <c r="A344" s="21"/>
    </row>
    <row r="345" ht="14.25" customHeight="1">
      <c r="A345" s="21"/>
    </row>
    <row r="346" ht="14.25" customHeight="1">
      <c r="A346" s="21"/>
    </row>
    <row r="347" ht="14.25" customHeight="1">
      <c r="A347" s="21"/>
    </row>
    <row r="348" ht="14.25" customHeight="1">
      <c r="A348" s="21"/>
    </row>
    <row r="349" ht="14.25" customHeight="1">
      <c r="A349" s="21"/>
    </row>
    <row r="350" ht="14.25" customHeight="1">
      <c r="A350" s="21"/>
    </row>
    <row r="351" ht="14.25" customHeight="1">
      <c r="A351" s="21"/>
    </row>
    <row r="352" ht="14.25" customHeight="1">
      <c r="A352" s="21"/>
    </row>
    <row r="353" ht="14.25" customHeight="1">
      <c r="A353" s="21"/>
    </row>
    <row r="354" ht="14.25" customHeight="1">
      <c r="A354" s="21"/>
    </row>
    <row r="355" ht="14.25" customHeight="1">
      <c r="A355" s="21"/>
    </row>
    <row r="356" ht="14.25" customHeight="1">
      <c r="A356" s="21"/>
    </row>
    <row r="357" ht="14.25" customHeight="1">
      <c r="A357" s="21"/>
    </row>
    <row r="358" ht="14.25" customHeight="1">
      <c r="A358" s="21"/>
    </row>
    <row r="359" ht="14.25" customHeight="1">
      <c r="A359" s="21"/>
    </row>
    <row r="360" ht="14.25" customHeight="1">
      <c r="A360" s="21"/>
    </row>
    <row r="361" ht="14.25" customHeight="1">
      <c r="A361" s="21"/>
    </row>
    <row r="362" ht="14.25" customHeight="1">
      <c r="A362" s="21"/>
    </row>
    <row r="363" ht="14.25" customHeight="1">
      <c r="A363" s="21"/>
    </row>
    <row r="364" ht="14.25" customHeight="1">
      <c r="A364" s="21"/>
    </row>
    <row r="365" ht="14.25" customHeight="1">
      <c r="A365" s="21"/>
    </row>
    <row r="366" ht="14.25" customHeight="1">
      <c r="A366" s="21"/>
    </row>
    <row r="367" ht="14.25" customHeight="1">
      <c r="A367" s="21"/>
    </row>
    <row r="368" ht="14.25" customHeight="1">
      <c r="A368" s="21"/>
    </row>
    <row r="369" ht="14.25" customHeight="1">
      <c r="A369" s="21"/>
    </row>
    <row r="370" ht="14.25" customHeight="1">
      <c r="A370" s="21"/>
    </row>
    <row r="371" ht="14.25" customHeight="1">
      <c r="A371" s="21"/>
    </row>
    <row r="372" ht="14.25" customHeight="1">
      <c r="A372" s="21"/>
    </row>
    <row r="373" ht="14.25" customHeight="1">
      <c r="A373" s="21"/>
    </row>
    <row r="374" ht="14.25" customHeight="1">
      <c r="A374" s="21"/>
    </row>
    <row r="375" ht="14.25" customHeight="1">
      <c r="A375" s="21"/>
    </row>
    <row r="376" ht="14.25" customHeight="1">
      <c r="A376" s="21"/>
    </row>
    <row r="377" ht="14.25" customHeight="1">
      <c r="A377" s="21"/>
    </row>
    <row r="378" ht="14.25" customHeight="1">
      <c r="A378" s="21"/>
    </row>
    <row r="379" ht="14.25" customHeight="1">
      <c r="A379" s="21"/>
    </row>
    <row r="380" ht="14.25" customHeight="1">
      <c r="A380" s="21"/>
    </row>
    <row r="381" ht="14.25" customHeight="1">
      <c r="A381" s="21"/>
    </row>
    <row r="382" ht="14.25" customHeight="1">
      <c r="A382" s="21"/>
    </row>
    <row r="383" ht="14.25" customHeight="1">
      <c r="A383" s="21"/>
    </row>
    <row r="384" ht="14.25" customHeight="1">
      <c r="A384" s="21"/>
    </row>
    <row r="385" ht="14.25" customHeight="1">
      <c r="A385" s="21"/>
    </row>
    <row r="386" ht="14.25" customHeight="1">
      <c r="A386" s="21"/>
    </row>
    <row r="387" ht="14.25" customHeight="1">
      <c r="A387" s="21"/>
    </row>
    <row r="388" ht="14.25" customHeight="1">
      <c r="A388" s="21"/>
    </row>
    <row r="389" ht="14.25" customHeight="1">
      <c r="A389" s="21"/>
    </row>
    <row r="390" ht="14.25" customHeight="1">
      <c r="A390" s="21"/>
    </row>
    <row r="391" ht="14.25" customHeight="1">
      <c r="A391" s="21"/>
    </row>
    <row r="392" ht="14.25" customHeight="1">
      <c r="A392" s="21"/>
    </row>
    <row r="393" ht="14.25" customHeight="1">
      <c r="A393" s="21"/>
    </row>
    <row r="394" ht="14.25" customHeight="1">
      <c r="A394" s="21"/>
    </row>
    <row r="395" ht="14.25" customHeight="1">
      <c r="A395" s="21"/>
    </row>
    <row r="396" ht="14.25" customHeight="1">
      <c r="A396" s="21"/>
    </row>
    <row r="397" ht="14.25" customHeight="1">
      <c r="A397" s="21"/>
    </row>
    <row r="398" ht="14.25" customHeight="1">
      <c r="A398" s="21"/>
    </row>
    <row r="399" ht="14.25" customHeight="1">
      <c r="A399" s="21"/>
    </row>
    <row r="400" ht="14.25" customHeight="1">
      <c r="A400" s="21"/>
    </row>
    <row r="401" ht="14.25" customHeight="1">
      <c r="A401" s="21"/>
    </row>
    <row r="402" ht="14.25" customHeight="1">
      <c r="A402" s="21"/>
    </row>
    <row r="403" ht="14.25" customHeight="1">
      <c r="A403" s="21"/>
    </row>
    <row r="404" ht="14.25" customHeight="1">
      <c r="A404" s="21"/>
    </row>
    <row r="405" ht="14.25" customHeight="1">
      <c r="A405" s="21"/>
    </row>
    <row r="406" ht="14.25" customHeight="1">
      <c r="A406" s="21"/>
    </row>
    <row r="407" ht="14.25" customHeight="1">
      <c r="A407" s="21"/>
    </row>
    <row r="408" ht="14.25" customHeight="1">
      <c r="A408" s="21"/>
    </row>
    <row r="409" ht="14.25" customHeight="1">
      <c r="A409" s="21"/>
    </row>
    <row r="410" ht="14.25" customHeight="1">
      <c r="A410" s="21"/>
    </row>
    <row r="411" ht="14.25" customHeight="1">
      <c r="A411" s="21"/>
    </row>
    <row r="412" ht="14.25" customHeight="1">
      <c r="A412" s="21"/>
    </row>
    <row r="413" ht="14.25" customHeight="1">
      <c r="A413" s="21"/>
    </row>
    <row r="414" ht="14.25" customHeight="1">
      <c r="A414" s="21"/>
    </row>
    <row r="415" ht="14.25" customHeight="1">
      <c r="A415" s="21"/>
    </row>
    <row r="416" ht="14.25" customHeight="1">
      <c r="A416" s="21"/>
    </row>
    <row r="417" ht="14.25" customHeight="1">
      <c r="A417" s="21"/>
    </row>
    <row r="418" ht="14.25" customHeight="1">
      <c r="A418" s="21"/>
    </row>
    <row r="419" ht="14.25" customHeight="1">
      <c r="A419" s="21"/>
    </row>
    <row r="420" ht="14.25" customHeight="1">
      <c r="A420" s="21"/>
    </row>
    <row r="421" ht="14.25" customHeight="1">
      <c r="A421" s="21"/>
    </row>
    <row r="422" ht="14.25" customHeight="1">
      <c r="A422" s="21"/>
    </row>
    <row r="423" ht="14.25" customHeight="1">
      <c r="A423" s="21"/>
    </row>
    <row r="424" ht="14.25" customHeight="1">
      <c r="A424" s="21"/>
    </row>
    <row r="425" ht="14.25" customHeight="1">
      <c r="A425" s="21"/>
    </row>
    <row r="426" ht="14.25" customHeight="1">
      <c r="A426" s="21"/>
    </row>
    <row r="427" ht="14.25" customHeight="1">
      <c r="A427" s="21"/>
    </row>
    <row r="428" ht="14.25" customHeight="1">
      <c r="A428" s="21"/>
    </row>
    <row r="429" ht="14.25" customHeight="1">
      <c r="A429" s="21"/>
    </row>
    <row r="430" ht="14.25" customHeight="1">
      <c r="A430" s="21"/>
    </row>
    <row r="431" ht="14.25" customHeight="1">
      <c r="A431" s="21"/>
    </row>
    <row r="432" ht="14.25" customHeight="1">
      <c r="A432" s="21"/>
    </row>
    <row r="433" ht="14.25" customHeight="1">
      <c r="A433" s="21"/>
    </row>
    <row r="434" ht="14.25" customHeight="1">
      <c r="A434" s="21"/>
    </row>
    <row r="435" ht="14.25" customHeight="1">
      <c r="A435" s="21"/>
    </row>
    <row r="436" ht="14.25" customHeight="1">
      <c r="A436" s="21"/>
    </row>
    <row r="437" ht="14.25" customHeight="1">
      <c r="A437" s="21"/>
    </row>
    <row r="438" ht="14.25" customHeight="1">
      <c r="A438" s="21"/>
    </row>
    <row r="439" ht="14.25" customHeight="1">
      <c r="A439" s="21"/>
    </row>
    <row r="440" ht="14.25" customHeight="1">
      <c r="A440" s="21"/>
    </row>
    <row r="441" ht="14.25" customHeight="1">
      <c r="A441" s="21"/>
    </row>
    <row r="442" ht="14.25" customHeight="1">
      <c r="A442" s="21"/>
    </row>
    <row r="443" ht="14.25" customHeight="1">
      <c r="A443" s="21"/>
    </row>
    <row r="444" ht="14.25" customHeight="1">
      <c r="A444" s="21"/>
    </row>
    <row r="445" ht="14.25" customHeight="1">
      <c r="A445" s="21"/>
    </row>
    <row r="446" ht="14.25" customHeight="1">
      <c r="A446" s="21"/>
    </row>
    <row r="447" ht="14.25" customHeight="1">
      <c r="A447" s="21"/>
    </row>
    <row r="448" ht="14.25" customHeight="1">
      <c r="A448" s="21"/>
    </row>
    <row r="449" ht="14.25" customHeight="1">
      <c r="A449" s="21"/>
    </row>
    <row r="450" ht="14.25" customHeight="1">
      <c r="A450" s="21"/>
    </row>
    <row r="451" ht="14.25" customHeight="1">
      <c r="A451" s="21"/>
    </row>
    <row r="452" ht="14.25" customHeight="1">
      <c r="A452" s="21"/>
    </row>
    <row r="453" ht="14.25" customHeight="1">
      <c r="A453" s="21"/>
    </row>
    <row r="454" ht="14.25" customHeight="1">
      <c r="A454" s="21"/>
    </row>
    <row r="455" ht="14.25" customHeight="1">
      <c r="A455" s="21"/>
    </row>
    <row r="456" ht="14.25" customHeight="1">
      <c r="A456" s="21"/>
    </row>
    <row r="457" ht="14.25" customHeight="1">
      <c r="A457" s="21"/>
    </row>
    <row r="458" ht="14.25" customHeight="1">
      <c r="A458" s="21"/>
    </row>
    <row r="459" ht="14.25" customHeight="1">
      <c r="A459" s="21"/>
    </row>
    <row r="460" ht="14.25" customHeight="1">
      <c r="A460" s="21"/>
    </row>
    <row r="461" ht="14.25" customHeight="1">
      <c r="A461" s="21"/>
    </row>
    <row r="462" ht="14.25" customHeight="1">
      <c r="A462" s="21"/>
    </row>
    <row r="463" ht="14.25" customHeight="1">
      <c r="A463" s="21"/>
    </row>
    <row r="464" ht="14.25" customHeight="1">
      <c r="A464" s="21"/>
    </row>
    <row r="465" ht="14.25" customHeight="1">
      <c r="A465" s="21"/>
    </row>
    <row r="466" ht="14.25" customHeight="1">
      <c r="A466" s="21"/>
    </row>
    <row r="467" ht="14.25" customHeight="1">
      <c r="A467" s="21"/>
    </row>
    <row r="468" ht="14.25" customHeight="1">
      <c r="A468" s="21"/>
    </row>
    <row r="469" ht="14.25" customHeight="1">
      <c r="A469" s="21"/>
    </row>
    <row r="470" ht="14.25" customHeight="1">
      <c r="A470" s="21"/>
    </row>
    <row r="471" ht="14.25" customHeight="1">
      <c r="A471" s="21"/>
    </row>
    <row r="472" ht="14.25" customHeight="1">
      <c r="A472" s="21"/>
    </row>
    <row r="473" ht="14.25" customHeight="1">
      <c r="A473" s="21"/>
    </row>
    <row r="474" ht="14.25" customHeight="1">
      <c r="A474" s="21"/>
    </row>
    <row r="475" ht="14.25" customHeight="1">
      <c r="A475" s="21"/>
    </row>
    <row r="476" ht="14.25" customHeight="1">
      <c r="A476" s="21"/>
    </row>
    <row r="477" ht="14.25" customHeight="1">
      <c r="A477" s="21"/>
    </row>
    <row r="478" ht="14.25" customHeight="1">
      <c r="A478" s="21"/>
    </row>
    <row r="479" ht="14.25" customHeight="1">
      <c r="A479" s="21"/>
    </row>
    <row r="480" ht="14.25" customHeight="1">
      <c r="A480" s="21"/>
    </row>
    <row r="481" ht="14.25" customHeight="1">
      <c r="A481" s="21"/>
    </row>
    <row r="482" ht="14.25" customHeight="1">
      <c r="A482" s="21"/>
    </row>
    <row r="483" ht="14.25" customHeight="1">
      <c r="A483" s="21"/>
    </row>
    <row r="484" ht="14.25" customHeight="1">
      <c r="A484" s="21"/>
    </row>
    <row r="485" ht="14.25" customHeight="1">
      <c r="A485" s="21"/>
    </row>
    <row r="486" ht="14.25" customHeight="1">
      <c r="A486" s="21"/>
    </row>
    <row r="487" ht="14.25" customHeight="1">
      <c r="A487" s="21"/>
    </row>
    <row r="488" ht="14.25" customHeight="1">
      <c r="A488" s="21"/>
    </row>
    <row r="489" ht="14.25" customHeight="1">
      <c r="A489" s="21"/>
    </row>
    <row r="490" ht="14.25" customHeight="1">
      <c r="A490" s="21"/>
    </row>
    <row r="491" ht="14.25" customHeight="1">
      <c r="A491" s="21"/>
    </row>
    <row r="492" ht="14.25" customHeight="1">
      <c r="A492" s="21"/>
    </row>
    <row r="493" ht="14.25" customHeight="1">
      <c r="A493" s="21"/>
    </row>
    <row r="494" ht="14.25" customHeight="1">
      <c r="A494" s="21"/>
    </row>
    <row r="495" ht="14.25" customHeight="1">
      <c r="A495" s="21"/>
    </row>
    <row r="496" ht="14.25" customHeight="1">
      <c r="A496" s="21"/>
    </row>
    <row r="497" ht="14.25" customHeight="1">
      <c r="A497" s="21"/>
    </row>
    <row r="498" ht="14.25" customHeight="1">
      <c r="A498" s="21"/>
    </row>
    <row r="499" ht="14.25" customHeight="1">
      <c r="A499" s="21"/>
    </row>
    <row r="500" ht="14.25" customHeight="1">
      <c r="A500" s="21"/>
    </row>
    <row r="501" ht="14.25" customHeight="1">
      <c r="A501" s="21"/>
    </row>
    <row r="502" ht="14.25" customHeight="1">
      <c r="A502" s="21"/>
    </row>
    <row r="503" ht="14.25" customHeight="1">
      <c r="A503" s="21"/>
    </row>
    <row r="504" ht="14.25" customHeight="1">
      <c r="A504" s="21"/>
    </row>
    <row r="505" ht="14.25" customHeight="1">
      <c r="A505" s="21"/>
    </row>
    <row r="506" ht="14.25" customHeight="1">
      <c r="A506" s="21"/>
    </row>
    <row r="507" ht="14.25" customHeight="1">
      <c r="A507" s="21"/>
    </row>
    <row r="508" ht="14.25" customHeight="1">
      <c r="A508" s="21"/>
    </row>
    <row r="509" ht="14.25" customHeight="1">
      <c r="A509" s="21"/>
    </row>
    <row r="510" ht="14.25" customHeight="1">
      <c r="A510" s="21"/>
    </row>
    <row r="511" ht="14.25" customHeight="1">
      <c r="A511" s="21"/>
    </row>
    <row r="512" ht="14.25" customHeight="1">
      <c r="A512" s="21"/>
    </row>
    <row r="513" ht="14.25" customHeight="1">
      <c r="A513" s="21"/>
    </row>
    <row r="514" ht="14.25" customHeight="1">
      <c r="A514" s="21"/>
    </row>
    <row r="515" ht="14.25" customHeight="1">
      <c r="A515" s="21"/>
    </row>
    <row r="516" ht="14.25" customHeight="1">
      <c r="A516" s="21"/>
    </row>
    <row r="517" ht="14.25" customHeight="1">
      <c r="A517" s="21"/>
    </row>
    <row r="518" ht="14.25" customHeight="1">
      <c r="A518" s="21"/>
    </row>
    <row r="519" ht="14.25" customHeight="1">
      <c r="A519" s="21"/>
    </row>
    <row r="520" ht="14.25" customHeight="1">
      <c r="A520" s="21"/>
    </row>
    <row r="521" ht="14.25" customHeight="1">
      <c r="A521" s="21"/>
    </row>
    <row r="522" ht="14.25" customHeight="1">
      <c r="A522" s="21"/>
    </row>
    <row r="523" ht="14.25" customHeight="1">
      <c r="A523" s="21"/>
    </row>
    <row r="524" ht="14.25" customHeight="1">
      <c r="A524" s="21"/>
    </row>
    <row r="525" ht="14.25" customHeight="1">
      <c r="A525" s="21"/>
    </row>
    <row r="526" ht="14.25" customHeight="1">
      <c r="A526" s="21"/>
    </row>
    <row r="527" ht="14.25" customHeight="1">
      <c r="A527" s="21"/>
    </row>
    <row r="528" ht="14.25" customHeight="1">
      <c r="A528" s="21"/>
    </row>
    <row r="529" ht="14.25" customHeight="1">
      <c r="A529" s="21"/>
    </row>
    <row r="530" ht="14.25" customHeight="1">
      <c r="A530" s="21"/>
    </row>
    <row r="531" ht="14.25" customHeight="1">
      <c r="A531" s="21"/>
    </row>
    <row r="532" ht="14.25" customHeight="1">
      <c r="A532" s="21"/>
    </row>
    <row r="533" ht="14.25" customHeight="1">
      <c r="A533" s="21"/>
    </row>
    <row r="534" ht="14.25" customHeight="1">
      <c r="A534" s="21"/>
    </row>
    <row r="535" ht="14.25" customHeight="1">
      <c r="A535" s="21"/>
    </row>
    <row r="536" ht="14.25" customHeight="1">
      <c r="A536" s="21"/>
    </row>
    <row r="537" ht="14.25" customHeight="1">
      <c r="A537" s="21"/>
    </row>
    <row r="538" ht="14.25" customHeight="1">
      <c r="A538" s="21"/>
    </row>
    <row r="539" ht="14.25" customHeight="1">
      <c r="A539" s="21"/>
    </row>
    <row r="540" ht="14.25" customHeight="1">
      <c r="A540" s="21"/>
    </row>
    <row r="541" ht="14.25" customHeight="1">
      <c r="A541" s="21"/>
    </row>
    <row r="542" ht="14.25" customHeight="1">
      <c r="A542" s="21"/>
    </row>
    <row r="543" ht="14.25" customHeight="1">
      <c r="A543" s="21"/>
    </row>
    <row r="544" ht="14.25" customHeight="1">
      <c r="A544" s="21"/>
    </row>
    <row r="545" ht="14.25" customHeight="1">
      <c r="A545" s="21"/>
    </row>
    <row r="546" ht="14.25" customHeight="1">
      <c r="A546" s="21"/>
    </row>
    <row r="547" ht="14.25" customHeight="1">
      <c r="A547" s="21"/>
    </row>
    <row r="548" ht="14.25" customHeight="1">
      <c r="A548" s="21"/>
    </row>
    <row r="549" ht="14.25" customHeight="1">
      <c r="A549" s="21"/>
    </row>
    <row r="550" ht="14.25" customHeight="1">
      <c r="A550" s="21"/>
    </row>
    <row r="551" ht="14.25" customHeight="1">
      <c r="A551" s="21"/>
    </row>
    <row r="552" ht="14.25" customHeight="1">
      <c r="A552" s="21"/>
    </row>
    <row r="553" ht="14.25" customHeight="1">
      <c r="A553" s="21"/>
    </row>
    <row r="554" ht="14.25" customHeight="1">
      <c r="A554" s="21"/>
    </row>
    <row r="555" ht="14.25" customHeight="1">
      <c r="A555" s="21"/>
    </row>
    <row r="556" ht="14.25" customHeight="1">
      <c r="A556" s="21"/>
    </row>
    <row r="557" ht="14.25" customHeight="1">
      <c r="A557" s="21"/>
    </row>
    <row r="558" ht="14.25" customHeight="1">
      <c r="A558" s="21"/>
    </row>
    <row r="559" ht="14.25" customHeight="1">
      <c r="A559" s="21"/>
    </row>
    <row r="560" ht="14.25" customHeight="1">
      <c r="A560" s="21"/>
    </row>
    <row r="561" ht="14.25" customHeight="1">
      <c r="A561" s="21"/>
    </row>
    <row r="562" ht="14.25" customHeight="1">
      <c r="A562" s="21"/>
    </row>
    <row r="563" ht="14.25" customHeight="1">
      <c r="A563" s="21"/>
    </row>
    <row r="564" ht="14.25" customHeight="1">
      <c r="A564" s="21"/>
    </row>
    <row r="565" ht="14.25" customHeight="1">
      <c r="A565" s="21"/>
    </row>
    <row r="566" ht="14.25" customHeight="1">
      <c r="A566" s="21"/>
    </row>
    <row r="567" ht="14.25" customHeight="1">
      <c r="A567" s="21"/>
    </row>
    <row r="568" ht="14.25" customHeight="1">
      <c r="A568" s="21"/>
    </row>
    <row r="569" ht="14.25" customHeight="1">
      <c r="A569" s="21"/>
    </row>
    <row r="570" ht="14.25" customHeight="1">
      <c r="A570" s="21"/>
    </row>
    <row r="571" ht="14.25" customHeight="1">
      <c r="A571" s="21"/>
    </row>
    <row r="572" ht="14.25" customHeight="1">
      <c r="A572" s="21"/>
    </row>
    <row r="573" ht="14.25" customHeight="1">
      <c r="A573" s="21"/>
    </row>
    <row r="574" ht="14.25" customHeight="1">
      <c r="A574" s="21"/>
    </row>
    <row r="575" ht="14.25" customHeight="1">
      <c r="A575" s="21"/>
    </row>
    <row r="576" ht="14.25" customHeight="1">
      <c r="A576" s="21"/>
    </row>
    <row r="577" ht="14.25" customHeight="1">
      <c r="A577" s="21"/>
    </row>
    <row r="578" ht="14.25" customHeight="1">
      <c r="A578" s="21"/>
    </row>
    <row r="579" ht="14.25" customHeight="1">
      <c r="A579" s="21"/>
    </row>
    <row r="580" ht="14.25" customHeight="1">
      <c r="A580" s="21"/>
    </row>
    <row r="581" ht="14.25" customHeight="1">
      <c r="A581" s="21"/>
    </row>
    <row r="582" ht="14.25" customHeight="1">
      <c r="A582" s="21"/>
    </row>
    <row r="583" ht="14.25" customHeight="1">
      <c r="A583" s="21"/>
    </row>
    <row r="584" ht="14.25" customHeight="1">
      <c r="A584" s="21"/>
    </row>
    <row r="585" ht="14.25" customHeight="1">
      <c r="A585" s="21"/>
    </row>
    <row r="586" ht="14.25" customHeight="1">
      <c r="A586" s="21"/>
    </row>
    <row r="587" ht="14.25" customHeight="1">
      <c r="A587" s="21"/>
    </row>
    <row r="588" ht="14.25" customHeight="1">
      <c r="A588" s="21"/>
    </row>
    <row r="589" ht="14.25" customHeight="1">
      <c r="A589" s="21"/>
    </row>
    <row r="590" ht="14.25" customHeight="1">
      <c r="A590" s="21"/>
    </row>
    <row r="591" ht="14.25" customHeight="1">
      <c r="A591" s="21"/>
    </row>
    <row r="592" ht="14.25" customHeight="1">
      <c r="A592" s="21"/>
    </row>
    <row r="593" ht="14.25" customHeight="1">
      <c r="A593" s="21"/>
    </row>
    <row r="594" ht="14.25" customHeight="1">
      <c r="A594" s="21"/>
    </row>
    <row r="595" ht="14.25" customHeight="1">
      <c r="A595" s="21"/>
    </row>
    <row r="596" ht="14.25" customHeight="1">
      <c r="A596" s="21"/>
    </row>
    <row r="597" ht="14.25" customHeight="1">
      <c r="A597" s="21"/>
    </row>
    <row r="598" ht="14.25" customHeight="1">
      <c r="A598" s="21"/>
    </row>
    <row r="599" ht="14.25" customHeight="1">
      <c r="A599" s="21"/>
    </row>
    <row r="600" ht="14.25" customHeight="1">
      <c r="A600" s="21"/>
    </row>
    <row r="601" ht="14.25" customHeight="1">
      <c r="A601" s="21"/>
    </row>
    <row r="602" ht="14.25" customHeight="1">
      <c r="A602" s="21"/>
    </row>
    <row r="603" ht="14.25" customHeight="1">
      <c r="A603" s="21"/>
    </row>
    <row r="604" ht="14.25" customHeight="1">
      <c r="A604" s="21"/>
    </row>
    <row r="605" ht="14.25" customHeight="1">
      <c r="A605" s="21"/>
    </row>
    <row r="606" ht="14.25" customHeight="1">
      <c r="A606" s="21"/>
    </row>
    <row r="607" ht="14.25" customHeight="1">
      <c r="A607" s="21"/>
    </row>
    <row r="608" ht="14.25" customHeight="1">
      <c r="A608" s="21"/>
    </row>
    <row r="609" ht="14.25" customHeight="1">
      <c r="A609" s="21"/>
    </row>
    <row r="610" ht="14.25" customHeight="1">
      <c r="A610" s="21"/>
    </row>
    <row r="611" ht="14.25" customHeight="1">
      <c r="A611" s="21"/>
    </row>
    <row r="612" ht="14.25" customHeight="1">
      <c r="A612" s="21"/>
    </row>
    <row r="613" ht="14.25" customHeight="1">
      <c r="A613" s="21"/>
    </row>
    <row r="614" ht="14.25" customHeight="1">
      <c r="A614" s="21"/>
    </row>
    <row r="615" ht="14.25" customHeight="1">
      <c r="A615" s="21"/>
    </row>
    <row r="616" ht="14.25" customHeight="1">
      <c r="A616" s="21"/>
    </row>
    <row r="617" ht="14.25" customHeight="1">
      <c r="A617" s="21"/>
    </row>
    <row r="618" ht="14.25" customHeight="1">
      <c r="A618" s="21"/>
    </row>
    <row r="619" ht="14.25" customHeight="1">
      <c r="A619" s="21"/>
    </row>
    <row r="620" ht="14.25" customHeight="1">
      <c r="A620" s="21"/>
    </row>
    <row r="621" ht="14.25" customHeight="1">
      <c r="A621" s="21"/>
    </row>
    <row r="622" ht="14.25" customHeight="1">
      <c r="A622" s="21"/>
    </row>
    <row r="623" ht="14.25" customHeight="1">
      <c r="A623" s="21"/>
    </row>
    <row r="624" ht="14.25" customHeight="1">
      <c r="A624" s="21"/>
    </row>
    <row r="625" ht="14.25" customHeight="1">
      <c r="A625" s="21"/>
    </row>
    <row r="626" ht="14.25" customHeight="1">
      <c r="A626" s="21"/>
    </row>
    <row r="627" ht="14.25" customHeight="1">
      <c r="A627" s="21"/>
    </row>
    <row r="628" ht="14.25" customHeight="1">
      <c r="A628" s="21"/>
    </row>
    <row r="629" ht="14.25" customHeight="1">
      <c r="A629" s="21"/>
    </row>
    <row r="630" ht="14.25" customHeight="1">
      <c r="A630" s="21"/>
    </row>
    <row r="631" ht="14.25" customHeight="1">
      <c r="A631" s="21"/>
    </row>
    <row r="632" ht="14.25" customHeight="1">
      <c r="A632" s="21"/>
    </row>
    <row r="633" ht="14.25" customHeight="1">
      <c r="A633" s="21"/>
    </row>
    <row r="634" ht="14.25" customHeight="1">
      <c r="A634" s="21"/>
    </row>
    <row r="635" ht="14.25" customHeight="1">
      <c r="A635" s="21"/>
    </row>
    <row r="636" ht="14.25" customHeight="1">
      <c r="A636" s="21"/>
    </row>
    <row r="637" ht="14.25" customHeight="1">
      <c r="A637" s="21"/>
    </row>
    <row r="638" ht="14.25" customHeight="1">
      <c r="A638" s="21"/>
    </row>
    <row r="639" ht="14.25" customHeight="1">
      <c r="A639" s="21"/>
    </row>
    <row r="640" ht="14.25" customHeight="1">
      <c r="A640" s="21"/>
    </row>
    <row r="641" ht="14.25" customHeight="1">
      <c r="A641" s="21"/>
    </row>
    <row r="642" ht="14.25" customHeight="1">
      <c r="A642" s="21"/>
    </row>
    <row r="643" ht="14.25" customHeight="1">
      <c r="A643" s="21"/>
    </row>
    <row r="644" ht="14.25" customHeight="1">
      <c r="A644" s="21"/>
    </row>
    <row r="645" ht="14.25" customHeight="1">
      <c r="A645" s="21"/>
    </row>
    <row r="646" ht="14.25" customHeight="1">
      <c r="A646" s="21"/>
    </row>
    <row r="647" ht="14.25" customHeight="1">
      <c r="A647" s="21"/>
    </row>
    <row r="648" ht="14.25" customHeight="1">
      <c r="A648" s="21"/>
    </row>
    <row r="649" ht="14.25" customHeight="1">
      <c r="A649" s="21"/>
    </row>
    <row r="650" ht="14.25" customHeight="1">
      <c r="A650" s="21"/>
    </row>
    <row r="651" ht="14.25" customHeight="1">
      <c r="A651" s="21"/>
    </row>
    <row r="652" ht="14.25" customHeight="1">
      <c r="A652" s="21"/>
    </row>
    <row r="653" ht="14.25" customHeight="1">
      <c r="A653" s="21"/>
    </row>
    <row r="654" ht="14.25" customHeight="1">
      <c r="A654" s="21"/>
    </row>
    <row r="655" ht="14.25" customHeight="1">
      <c r="A655" s="21"/>
    </row>
    <row r="656" ht="14.25" customHeight="1">
      <c r="A656" s="21"/>
    </row>
    <row r="657" ht="14.25" customHeight="1">
      <c r="A657" s="21"/>
    </row>
    <row r="658" ht="14.25" customHeight="1">
      <c r="A658" s="21"/>
    </row>
    <row r="659" ht="14.25" customHeight="1">
      <c r="A659" s="21"/>
    </row>
    <row r="660" ht="14.25" customHeight="1">
      <c r="A660" s="21"/>
    </row>
    <row r="661" ht="14.25" customHeight="1">
      <c r="A661" s="21"/>
    </row>
    <row r="662" ht="14.25" customHeight="1">
      <c r="A662" s="21"/>
    </row>
    <row r="663" ht="14.25" customHeight="1">
      <c r="A663" s="21"/>
    </row>
    <row r="664" ht="14.25" customHeight="1">
      <c r="A664" s="21"/>
    </row>
    <row r="665" ht="14.25" customHeight="1">
      <c r="A665" s="21"/>
    </row>
    <row r="666" ht="14.25" customHeight="1">
      <c r="A666" s="21"/>
    </row>
    <row r="667" ht="14.25" customHeight="1">
      <c r="A667" s="21"/>
    </row>
    <row r="668" ht="14.25" customHeight="1">
      <c r="A668" s="21"/>
    </row>
    <row r="669" ht="14.25" customHeight="1">
      <c r="A669" s="21"/>
    </row>
    <row r="670" ht="14.25" customHeight="1">
      <c r="A670" s="21"/>
    </row>
    <row r="671" ht="14.25" customHeight="1">
      <c r="A671" s="21"/>
    </row>
    <row r="672" ht="14.25" customHeight="1">
      <c r="A672" s="21"/>
    </row>
    <row r="673" ht="14.25" customHeight="1">
      <c r="A673" s="21"/>
    </row>
    <row r="674" ht="14.25" customHeight="1">
      <c r="A674" s="21"/>
    </row>
    <row r="675" ht="14.25" customHeight="1">
      <c r="A675" s="21"/>
    </row>
    <row r="676" ht="14.25" customHeight="1">
      <c r="A676" s="21"/>
    </row>
    <row r="677" ht="14.25" customHeight="1">
      <c r="A677" s="21"/>
    </row>
    <row r="678" ht="14.25" customHeight="1">
      <c r="A678" s="21"/>
    </row>
    <row r="679" ht="14.25" customHeight="1">
      <c r="A679" s="21"/>
    </row>
    <row r="680" ht="14.25" customHeight="1">
      <c r="A680" s="21"/>
    </row>
    <row r="681" ht="14.25" customHeight="1">
      <c r="A681" s="21"/>
    </row>
    <row r="682" ht="14.25" customHeight="1">
      <c r="A682" s="21"/>
    </row>
    <row r="683" ht="14.25" customHeight="1">
      <c r="A683" s="21"/>
    </row>
    <row r="684" ht="14.25" customHeight="1">
      <c r="A684" s="21"/>
    </row>
    <row r="685" ht="14.25" customHeight="1">
      <c r="A685" s="21"/>
    </row>
    <row r="686" ht="14.25" customHeight="1">
      <c r="A686" s="21"/>
    </row>
    <row r="687" ht="14.25" customHeight="1">
      <c r="A687" s="21"/>
    </row>
    <row r="688" ht="14.25" customHeight="1">
      <c r="A688" s="21"/>
    </row>
    <row r="689" ht="14.25" customHeight="1">
      <c r="A689" s="21"/>
    </row>
    <row r="690" ht="14.25" customHeight="1">
      <c r="A690" s="21"/>
    </row>
    <row r="691" ht="14.25" customHeight="1">
      <c r="A691" s="21"/>
    </row>
    <row r="692" ht="14.25" customHeight="1">
      <c r="A692" s="21"/>
    </row>
    <row r="693" ht="14.25" customHeight="1">
      <c r="A693" s="21"/>
    </row>
    <row r="694" ht="14.25" customHeight="1">
      <c r="A694" s="21"/>
    </row>
    <row r="695" ht="14.25" customHeight="1">
      <c r="A695" s="21"/>
    </row>
    <row r="696" ht="14.25" customHeight="1">
      <c r="A696" s="21"/>
    </row>
    <row r="697" ht="14.25" customHeight="1">
      <c r="A697" s="21"/>
    </row>
    <row r="698" ht="14.25" customHeight="1">
      <c r="A698" s="21"/>
    </row>
    <row r="699" ht="14.25" customHeight="1">
      <c r="A699" s="21"/>
    </row>
    <row r="700" ht="14.25" customHeight="1">
      <c r="A700" s="21"/>
    </row>
    <row r="701" ht="14.25" customHeight="1">
      <c r="A701" s="21"/>
    </row>
    <row r="702" ht="14.25" customHeight="1">
      <c r="A702" s="21"/>
    </row>
    <row r="703" ht="14.25" customHeight="1">
      <c r="A703" s="21"/>
    </row>
    <row r="704" ht="14.25" customHeight="1">
      <c r="A704" s="21"/>
    </row>
    <row r="705" ht="14.25" customHeight="1">
      <c r="A705" s="21"/>
    </row>
    <row r="706" ht="14.25" customHeight="1">
      <c r="A706" s="21"/>
    </row>
    <row r="707" ht="14.25" customHeight="1">
      <c r="A707" s="21"/>
    </row>
    <row r="708" ht="14.25" customHeight="1">
      <c r="A708" s="21"/>
    </row>
    <row r="709" ht="14.25" customHeight="1">
      <c r="A709" s="21"/>
    </row>
    <row r="710" ht="14.25" customHeight="1">
      <c r="A710" s="21"/>
    </row>
    <row r="711" ht="14.25" customHeight="1">
      <c r="A711" s="21"/>
    </row>
    <row r="712" ht="14.25" customHeight="1">
      <c r="A712" s="21"/>
    </row>
    <row r="713" ht="14.25" customHeight="1">
      <c r="A713" s="21"/>
    </row>
    <row r="714" ht="14.25" customHeight="1">
      <c r="A714" s="21"/>
    </row>
    <row r="715" ht="14.25" customHeight="1">
      <c r="A715" s="21"/>
    </row>
    <row r="716" ht="14.25" customHeight="1">
      <c r="A716" s="21"/>
    </row>
    <row r="717" ht="14.25" customHeight="1">
      <c r="A717" s="21"/>
    </row>
    <row r="718" ht="14.25" customHeight="1">
      <c r="A718" s="21"/>
    </row>
    <row r="719" ht="14.25" customHeight="1">
      <c r="A719" s="21"/>
    </row>
    <row r="720" ht="14.25" customHeight="1">
      <c r="A720" s="21"/>
    </row>
    <row r="721" ht="14.25" customHeight="1">
      <c r="A721" s="21"/>
    </row>
    <row r="722" ht="14.25" customHeight="1">
      <c r="A722" s="21"/>
    </row>
    <row r="723" ht="14.25" customHeight="1">
      <c r="A723" s="21"/>
    </row>
    <row r="724" ht="14.25" customHeight="1">
      <c r="A724" s="21"/>
    </row>
    <row r="725" ht="14.25" customHeight="1">
      <c r="A725" s="21"/>
    </row>
    <row r="726" ht="14.25" customHeight="1">
      <c r="A726" s="21"/>
    </row>
    <row r="727" ht="14.25" customHeight="1">
      <c r="A727" s="21"/>
    </row>
    <row r="728" ht="14.25" customHeight="1">
      <c r="A728" s="21"/>
    </row>
    <row r="729" ht="14.25" customHeight="1">
      <c r="A729" s="21"/>
    </row>
    <row r="730" ht="14.25" customHeight="1">
      <c r="A730" s="21"/>
    </row>
    <row r="731" ht="14.25" customHeight="1">
      <c r="A731" s="21"/>
    </row>
    <row r="732" ht="14.25" customHeight="1">
      <c r="A732" s="21"/>
    </row>
    <row r="733" ht="14.25" customHeight="1">
      <c r="A733" s="21"/>
    </row>
    <row r="734" ht="14.25" customHeight="1">
      <c r="A734" s="21"/>
    </row>
    <row r="735" ht="14.25" customHeight="1">
      <c r="A735" s="21"/>
    </row>
    <row r="736" ht="14.25" customHeight="1">
      <c r="A736" s="21"/>
    </row>
    <row r="737" ht="14.25" customHeight="1">
      <c r="A737" s="21"/>
    </row>
    <row r="738" ht="14.25" customHeight="1">
      <c r="A738" s="21"/>
    </row>
    <row r="739" ht="14.25" customHeight="1">
      <c r="A739" s="21"/>
    </row>
    <row r="740" ht="14.25" customHeight="1">
      <c r="A740" s="21"/>
    </row>
    <row r="741" ht="14.25" customHeight="1">
      <c r="A741" s="21"/>
    </row>
    <row r="742" ht="14.25" customHeight="1">
      <c r="A742" s="21"/>
    </row>
    <row r="743" ht="14.25" customHeight="1">
      <c r="A743" s="21"/>
    </row>
    <row r="744" ht="14.25" customHeight="1">
      <c r="A744" s="21"/>
    </row>
    <row r="745" ht="14.25" customHeight="1">
      <c r="A745" s="21"/>
    </row>
    <row r="746" ht="14.25" customHeight="1">
      <c r="A746" s="21"/>
    </row>
    <row r="747" ht="14.25" customHeight="1">
      <c r="A747" s="21"/>
    </row>
    <row r="748" ht="14.25" customHeight="1">
      <c r="A748" s="21"/>
    </row>
    <row r="749" ht="14.25" customHeight="1">
      <c r="A749" s="21"/>
    </row>
    <row r="750" ht="14.25" customHeight="1">
      <c r="A750" s="21"/>
    </row>
    <row r="751" ht="14.25" customHeight="1">
      <c r="A751" s="21"/>
    </row>
    <row r="752" ht="14.25" customHeight="1">
      <c r="A752" s="21"/>
    </row>
    <row r="753" ht="14.25" customHeight="1">
      <c r="A753" s="21"/>
    </row>
    <row r="754" ht="14.25" customHeight="1">
      <c r="A754" s="21"/>
    </row>
    <row r="755" ht="14.25" customHeight="1">
      <c r="A755" s="21"/>
    </row>
    <row r="756" ht="14.25" customHeight="1">
      <c r="A756" s="21"/>
    </row>
    <row r="757" ht="14.25" customHeight="1">
      <c r="A757" s="21"/>
    </row>
    <row r="758" ht="14.25" customHeight="1">
      <c r="A758" s="21"/>
    </row>
    <row r="759" ht="14.25" customHeight="1">
      <c r="A759" s="21"/>
    </row>
    <row r="760" ht="14.25" customHeight="1">
      <c r="A760" s="21"/>
    </row>
    <row r="761" ht="14.25" customHeight="1">
      <c r="A761" s="21"/>
    </row>
    <row r="762" ht="14.25" customHeight="1">
      <c r="A762" s="21"/>
    </row>
    <row r="763" ht="14.25" customHeight="1">
      <c r="A763" s="21"/>
    </row>
    <row r="764" ht="14.25" customHeight="1">
      <c r="A764" s="21"/>
    </row>
    <row r="765" ht="14.25" customHeight="1">
      <c r="A765" s="21"/>
    </row>
    <row r="766" ht="14.25" customHeight="1">
      <c r="A766" s="21"/>
    </row>
    <row r="767" ht="14.25" customHeight="1">
      <c r="A767" s="21"/>
    </row>
    <row r="768" ht="14.25" customHeight="1">
      <c r="A768" s="21"/>
    </row>
    <row r="769" ht="14.25" customHeight="1">
      <c r="A769" s="21"/>
    </row>
    <row r="770" ht="14.25" customHeight="1">
      <c r="A770" s="21"/>
    </row>
    <row r="771" ht="14.25" customHeight="1">
      <c r="A771" s="21"/>
    </row>
    <row r="772" ht="14.25" customHeight="1">
      <c r="A772" s="21"/>
    </row>
    <row r="773" ht="14.25" customHeight="1">
      <c r="A773" s="21"/>
    </row>
    <row r="774" ht="14.25" customHeight="1">
      <c r="A774" s="21"/>
    </row>
    <row r="775" ht="14.25" customHeight="1">
      <c r="A775" s="21"/>
    </row>
    <row r="776" ht="14.25" customHeight="1">
      <c r="A776" s="21"/>
    </row>
    <row r="777" ht="14.25" customHeight="1">
      <c r="A777" s="21"/>
    </row>
    <row r="778" ht="14.25" customHeight="1">
      <c r="A778" s="21"/>
    </row>
    <row r="779" ht="14.25" customHeight="1">
      <c r="A779" s="21"/>
    </row>
    <row r="780" ht="14.25" customHeight="1">
      <c r="A780" s="21"/>
    </row>
    <row r="781" ht="14.25" customHeight="1">
      <c r="A781" s="21"/>
    </row>
    <row r="782" ht="14.25" customHeight="1">
      <c r="A782" s="21"/>
    </row>
    <row r="783" ht="14.25" customHeight="1">
      <c r="A783" s="21"/>
    </row>
    <row r="784" ht="14.25" customHeight="1">
      <c r="A784" s="21"/>
    </row>
    <row r="785" ht="14.25" customHeight="1">
      <c r="A785" s="21"/>
    </row>
    <row r="786" ht="14.25" customHeight="1">
      <c r="A786" s="21"/>
    </row>
    <row r="787" ht="14.25" customHeight="1">
      <c r="A787" s="21"/>
    </row>
    <row r="788" ht="14.25" customHeight="1">
      <c r="A788" s="21"/>
    </row>
    <row r="789" ht="14.25" customHeight="1">
      <c r="A789" s="21"/>
    </row>
    <row r="790" ht="14.25" customHeight="1">
      <c r="A790" s="21"/>
    </row>
    <row r="791" ht="14.25" customHeight="1">
      <c r="A791" s="21"/>
    </row>
    <row r="792" ht="14.25" customHeight="1">
      <c r="A792" s="21"/>
    </row>
    <row r="793" ht="14.25" customHeight="1">
      <c r="A793" s="21"/>
    </row>
    <row r="794" ht="14.25" customHeight="1">
      <c r="A794" s="21"/>
    </row>
    <row r="795" ht="14.25" customHeight="1">
      <c r="A795" s="21"/>
    </row>
    <row r="796" ht="14.25" customHeight="1">
      <c r="A796" s="21"/>
    </row>
    <row r="797" ht="14.25" customHeight="1">
      <c r="A797" s="21"/>
    </row>
    <row r="798" ht="14.25" customHeight="1">
      <c r="A798" s="21"/>
    </row>
    <row r="799" ht="14.25" customHeight="1">
      <c r="A799" s="21"/>
    </row>
    <row r="800" ht="14.25" customHeight="1">
      <c r="A800" s="21"/>
    </row>
    <row r="801" ht="14.25" customHeight="1">
      <c r="A801" s="21"/>
    </row>
    <row r="802" ht="14.25" customHeight="1">
      <c r="A802" s="21"/>
    </row>
    <row r="803" ht="14.25" customHeight="1">
      <c r="A803" s="21"/>
    </row>
    <row r="804" ht="14.25" customHeight="1">
      <c r="A804" s="21"/>
    </row>
    <row r="805" ht="14.25" customHeight="1">
      <c r="A805" s="21"/>
    </row>
    <row r="806" ht="14.25" customHeight="1">
      <c r="A806" s="21"/>
    </row>
    <row r="807" ht="14.25" customHeight="1">
      <c r="A807" s="21"/>
    </row>
    <row r="808" ht="14.25" customHeight="1">
      <c r="A808" s="21"/>
    </row>
    <row r="809" ht="14.25" customHeight="1">
      <c r="A809" s="21"/>
    </row>
    <row r="810" ht="14.25" customHeight="1">
      <c r="A810" s="21"/>
    </row>
    <row r="811" ht="14.25" customHeight="1">
      <c r="A811" s="21"/>
    </row>
    <row r="812" ht="14.25" customHeight="1">
      <c r="A812" s="21"/>
    </row>
    <row r="813" ht="14.25" customHeight="1">
      <c r="A813" s="21"/>
    </row>
    <row r="814" ht="14.25" customHeight="1">
      <c r="A814" s="21"/>
    </row>
    <row r="815" ht="14.25" customHeight="1">
      <c r="A815" s="21"/>
    </row>
    <row r="816" ht="14.25" customHeight="1">
      <c r="A816" s="21"/>
    </row>
    <row r="817" ht="14.25" customHeight="1">
      <c r="A817" s="21"/>
    </row>
    <row r="818" ht="14.25" customHeight="1">
      <c r="A818" s="21"/>
    </row>
    <row r="819" ht="14.25" customHeight="1">
      <c r="A819" s="21"/>
    </row>
    <row r="820" ht="14.25" customHeight="1">
      <c r="A820" s="21"/>
    </row>
    <row r="821" ht="14.25" customHeight="1">
      <c r="A821" s="21"/>
    </row>
    <row r="822" ht="14.25" customHeight="1">
      <c r="A822" s="21"/>
    </row>
    <row r="823" ht="14.25" customHeight="1">
      <c r="A823" s="21"/>
    </row>
    <row r="824" ht="14.25" customHeight="1">
      <c r="A824" s="21"/>
    </row>
    <row r="825" ht="14.25" customHeight="1">
      <c r="A825" s="21"/>
    </row>
    <row r="826" ht="14.25" customHeight="1">
      <c r="A826" s="21"/>
    </row>
    <row r="827" ht="14.25" customHeight="1">
      <c r="A827" s="21"/>
    </row>
    <row r="828" ht="14.25" customHeight="1">
      <c r="A828" s="21"/>
    </row>
    <row r="829" ht="14.25" customHeight="1">
      <c r="A829" s="21"/>
    </row>
    <row r="830" ht="14.25" customHeight="1">
      <c r="A830" s="21"/>
    </row>
    <row r="831" ht="14.25" customHeight="1">
      <c r="A831" s="21"/>
    </row>
    <row r="832" ht="14.25" customHeight="1">
      <c r="A832" s="21"/>
    </row>
    <row r="833" ht="14.25" customHeight="1">
      <c r="A833" s="21"/>
    </row>
    <row r="834" ht="14.25" customHeight="1">
      <c r="A834" s="21"/>
    </row>
    <row r="835" ht="14.25" customHeight="1">
      <c r="A835" s="21"/>
    </row>
    <row r="836" ht="14.25" customHeight="1">
      <c r="A836" s="21"/>
    </row>
    <row r="837" ht="14.25" customHeight="1">
      <c r="A837" s="21"/>
    </row>
    <row r="838" ht="14.25" customHeight="1">
      <c r="A838" s="21"/>
    </row>
    <row r="839" ht="14.25" customHeight="1">
      <c r="A839" s="21"/>
    </row>
    <row r="840" ht="14.25" customHeight="1">
      <c r="A840" s="21"/>
    </row>
    <row r="841" ht="14.25" customHeight="1">
      <c r="A841" s="21"/>
    </row>
    <row r="842" ht="14.25" customHeight="1">
      <c r="A842" s="21"/>
    </row>
    <row r="843" ht="14.25" customHeight="1">
      <c r="A843" s="21"/>
    </row>
    <row r="844" ht="14.25" customHeight="1">
      <c r="A844" s="21"/>
    </row>
    <row r="845" ht="14.25" customHeight="1">
      <c r="A845" s="21"/>
    </row>
    <row r="846" ht="14.25" customHeight="1">
      <c r="A846" s="21"/>
    </row>
    <row r="847" ht="14.25" customHeight="1">
      <c r="A847" s="21"/>
    </row>
    <row r="848" ht="14.25" customHeight="1">
      <c r="A848" s="21"/>
    </row>
    <row r="849" ht="14.25" customHeight="1">
      <c r="A849" s="21"/>
    </row>
    <row r="850" ht="14.25" customHeight="1">
      <c r="A850" s="21"/>
    </row>
    <row r="851" ht="14.25" customHeight="1">
      <c r="A851" s="21"/>
    </row>
    <row r="852" ht="14.25" customHeight="1">
      <c r="A852" s="21"/>
    </row>
    <row r="853" ht="14.25" customHeight="1">
      <c r="A853" s="21"/>
    </row>
    <row r="854" ht="14.25" customHeight="1">
      <c r="A854" s="21"/>
    </row>
    <row r="855" ht="14.25" customHeight="1">
      <c r="A855" s="21"/>
    </row>
    <row r="856" ht="14.25" customHeight="1">
      <c r="A856" s="21"/>
    </row>
    <row r="857" ht="14.25" customHeight="1">
      <c r="A857" s="21"/>
    </row>
    <row r="858" ht="14.25" customHeight="1">
      <c r="A858" s="21"/>
    </row>
    <row r="859" ht="14.25" customHeight="1">
      <c r="A859" s="21"/>
    </row>
    <row r="860" ht="14.25" customHeight="1">
      <c r="A860" s="21"/>
    </row>
    <row r="861" ht="14.25" customHeight="1">
      <c r="A861" s="21"/>
    </row>
    <row r="862" ht="14.25" customHeight="1">
      <c r="A862" s="21"/>
    </row>
    <row r="863" ht="14.25" customHeight="1">
      <c r="A863" s="21"/>
    </row>
    <row r="864" ht="14.25" customHeight="1">
      <c r="A864" s="21"/>
    </row>
    <row r="865" ht="14.25" customHeight="1">
      <c r="A865" s="21"/>
    </row>
    <row r="866" ht="14.25" customHeight="1">
      <c r="A866" s="21"/>
    </row>
    <row r="867" ht="14.25" customHeight="1">
      <c r="A867" s="21"/>
    </row>
    <row r="868" ht="14.25" customHeight="1">
      <c r="A868" s="21"/>
    </row>
    <row r="869" ht="14.25" customHeight="1">
      <c r="A869" s="21"/>
    </row>
    <row r="870" ht="14.25" customHeight="1">
      <c r="A870" s="21"/>
    </row>
    <row r="871" ht="14.25" customHeight="1">
      <c r="A871" s="21"/>
    </row>
    <row r="872" ht="14.25" customHeight="1">
      <c r="A872" s="21"/>
    </row>
    <row r="873" ht="14.25" customHeight="1">
      <c r="A873" s="21"/>
    </row>
    <row r="874" ht="14.25" customHeight="1">
      <c r="A874" s="21"/>
    </row>
    <row r="875" ht="14.25" customHeight="1">
      <c r="A875" s="21"/>
    </row>
    <row r="876" ht="14.25" customHeight="1">
      <c r="A876" s="21"/>
    </row>
    <row r="877" ht="14.25" customHeight="1">
      <c r="A877" s="21"/>
    </row>
    <row r="878" ht="14.25" customHeight="1">
      <c r="A878" s="21"/>
    </row>
    <row r="879" ht="14.25" customHeight="1">
      <c r="A879" s="21"/>
    </row>
    <row r="880" ht="14.25" customHeight="1">
      <c r="A880" s="21"/>
    </row>
    <row r="881" ht="14.25" customHeight="1">
      <c r="A881" s="21"/>
    </row>
    <row r="882" ht="14.25" customHeight="1">
      <c r="A882" s="21"/>
    </row>
    <row r="883" ht="14.25" customHeight="1">
      <c r="A883" s="21"/>
    </row>
    <row r="884" ht="14.25" customHeight="1">
      <c r="A884" s="21"/>
    </row>
    <row r="885" ht="14.25" customHeight="1">
      <c r="A885" s="21"/>
    </row>
    <row r="886" ht="14.25" customHeight="1">
      <c r="A886" s="21"/>
    </row>
    <row r="887" ht="14.25" customHeight="1">
      <c r="A887" s="21"/>
    </row>
    <row r="888" ht="14.25" customHeight="1">
      <c r="A888" s="21"/>
    </row>
    <row r="889" ht="14.25" customHeight="1">
      <c r="A889" s="21"/>
    </row>
    <row r="890" ht="14.25" customHeight="1">
      <c r="A890" s="21"/>
    </row>
    <row r="891" ht="14.25" customHeight="1">
      <c r="A891" s="21"/>
    </row>
    <row r="892" ht="14.25" customHeight="1">
      <c r="A892" s="21"/>
    </row>
    <row r="893" ht="14.25" customHeight="1">
      <c r="A893" s="21"/>
    </row>
    <row r="894" ht="14.25" customHeight="1">
      <c r="A894" s="21"/>
    </row>
    <row r="895" ht="14.25" customHeight="1">
      <c r="A895" s="21"/>
    </row>
    <row r="896" ht="14.25" customHeight="1">
      <c r="A896" s="21"/>
    </row>
    <row r="897" ht="14.25" customHeight="1">
      <c r="A897" s="21"/>
    </row>
    <row r="898" ht="14.25" customHeight="1">
      <c r="A898" s="21"/>
    </row>
    <row r="899" ht="14.25" customHeight="1">
      <c r="A899" s="21"/>
    </row>
    <row r="900" ht="14.25" customHeight="1">
      <c r="A900" s="21"/>
    </row>
    <row r="901" ht="14.25" customHeight="1">
      <c r="A901" s="21"/>
    </row>
    <row r="902" ht="14.25" customHeight="1">
      <c r="A902" s="21"/>
    </row>
    <row r="903" ht="14.25" customHeight="1">
      <c r="A903" s="21"/>
    </row>
    <row r="904" ht="14.25" customHeight="1">
      <c r="A904" s="21"/>
    </row>
    <row r="905" ht="14.25" customHeight="1">
      <c r="A905" s="21"/>
    </row>
    <row r="906" ht="14.25" customHeight="1">
      <c r="A906" s="21"/>
    </row>
    <row r="907" ht="14.25" customHeight="1">
      <c r="A907" s="21"/>
    </row>
    <row r="908" ht="14.25" customHeight="1">
      <c r="A908" s="21"/>
    </row>
    <row r="909" ht="14.25" customHeight="1">
      <c r="A909" s="21"/>
    </row>
    <row r="910" ht="14.25" customHeight="1">
      <c r="A910" s="21"/>
    </row>
    <row r="911" ht="14.25" customHeight="1">
      <c r="A911" s="21"/>
    </row>
    <row r="912" ht="14.25" customHeight="1">
      <c r="A912" s="21"/>
    </row>
    <row r="913" ht="14.25" customHeight="1">
      <c r="A913" s="21"/>
    </row>
    <row r="914" ht="14.25" customHeight="1">
      <c r="A914" s="21"/>
    </row>
    <row r="915" ht="14.25" customHeight="1">
      <c r="A915" s="21"/>
    </row>
    <row r="916" ht="14.25" customHeight="1">
      <c r="A916" s="21"/>
    </row>
    <row r="917" ht="14.25" customHeight="1">
      <c r="A917" s="21"/>
    </row>
    <row r="918" ht="14.25" customHeight="1">
      <c r="A918" s="21"/>
    </row>
    <row r="919" ht="14.25" customHeight="1">
      <c r="A919" s="21"/>
    </row>
    <row r="920" ht="14.25" customHeight="1">
      <c r="A920" s="21"/>
    </row>
    <row r="921" ht="14.25" customHeight="1">
      <c r="A921" s="21"/>
    </row>
    <row r="922" ht="14.25" customHeight="1">
      <c r="A922" s="21"/>
    </row>
    <row r="923" ht="14.25" customHeight="1">
      <c r="A923" s="21"/>
    </row>
    <row r="924" ht="14.25" customHeight="1">
      <c r="A924" s="21"/>
    </row>
    <row r="925" ht="14.25" customHeight="1">
      <c r="A925" s="21"/>
    </row>
    <row r="926" ht="14.25" customHeight="1">
      <c r="A926" s="21"/>
    </row>
    <row r="927" ht="14.25" customHeight="1">
      <c r="A927" s="21"/>
    </row>
    <row r="928" ht="14.25" customHeight="1">
      <c r="A928" s="21"/>
    </row>
    <row r="929" ht="14.25" customHeight="1">
      <c r="A929" s="21"/>
    </row>
    <row r="930" ht="14.25" customHeight="1">
      <c r="A930" s="21"/>
    </row>
    <row r="931" ht="14.25" customHeight="1">
      <c r="A931" s="21"/>
    </row>
    <row r="932" ht="14.25" customHeight="1">
      <c r="A932" s="21"/>
    </row>
    <row r="933" ht="14.25" customHeight="1">
      <c r="A933" s="21"/>
    </row>
    <row r="934" ht="14.25" customHeight="1">
      <c r="A934" s="21"/>
    </row>
    <row r="935" ht="14.25" customHeight="1">
      <c r="A935" s="21"/>
    </row>
    <row r="936" ht="14.25" customHeight="1">
      <c r="A936" s="21"/>
    </row>
    <row r="937" ht="14.25" customHeight="1">
      <c r="A937" s="21"/>
    </row>
    <row r="938" ht="14.25" customHeight="1">
      <c r="A938" s="21"/>
    </row>
    <row r="939" ht="14.25" customHeight="1">
      <c r="A939" s="21"/>
    </row>
    <row r="940" ht="14.25" customHeight="1">
      <c r="A940" s="21"/>
    </row>
    <row r="941" ht="14.25" customHeight="1">
      <c r="A941" s="21"/>
    </row>
    <row r="942" ht="14.25" customHeight="1">
      <c r="A942" s="21"/>
    </row>
    <row r="943" ht="14.25" customHeight="1">
      <c r="A943" s="21"/>
    </row>
    <row r="944" ht="14.25" customHeight="1">
      <c r="A944" s="21"/>
    </row>
    <row r="945" ht="14.25" customHeight="1">
      <c r="A945" s="21"/>
    </row>
    <row r="946" ht="14.25" customHeight="1">
      <c r="A946" s="21"/>
    </row>
    <row r="947" ht="14.25" customHeight="1">
      <c r="A947" s="21"/>
    </row>
    <row r="948" ht="14.25" customHeight="1">
      <c r="A948" s="21"/>
    </row>
    <row r="949" ht="14.25" customHeight="1">
      <c r="A949" s="21"/>
    </row>
    <row r="950" ht="14.25" customHeight="1">
      <c r="A950" s="21"/>
    </row>
    <row r="951" ht="14.25" customHeight="1">
      <c r="A951" s="21"/>
    </row>
    <row r="952" ht="14.25" customHeight="1">
      <c r="A952" s="21"/>
    </row>
    <row r="953" ht="14.25" customHeight="1">
      <c r="A953" s="21"/>
    </row>
    <row r="954" ht="14.25" customHeight="1">
      <c r="A954" s="21"/>
    </row>
    <row r="955" ht="14.25" customHeight="1">
      <c r="A955" s="21"/>
    </row>
    <row r="956" ht="14.25" customHeight="1">
      <c r="A956" s="21"/>
    </row>
    <row r="957" ht="14.25" customHeight="1">
      <c r="A957" s="21"/>
    </row>
    <row r="958" ht="14.25" customHeight="1">
      <c r="A958" s="21"/>
    </row>
    <row r="959" ht="14.25" customHeight="1">
      <c r="A959" s="21"/>
    </row>
    <row r="960" ht="14.25" customHeight="1">
      <c r="A960" s="21"/>
    </row>
    <row r="961" ht="14.25" customHeight="1">
      <c r="A961" s="21"/>
    </row>
    <row r="962" ht="14.25" customHeight="1">
      <c r="A962" s="21"/>
    </row>
    <row r="963" ht="14.25" customHeight="1">
      <c r="A963" s="21"/>
    </row>
    <row r="964" ht="14.25" customHeight="1">
      <c r="A964" s="21"/>
    </row>
    <row r="965" ht="14.25" customHeight="1">
      <c r="A965" s="21"/>
    </row>
    <row r="966" ht="14.25" customHeight="1">
      <c r="A966" s="21"/>
    </row>
    <row r="967" ht="14.25" customHeight="1">
      <c r="A967" s="21"/>
    </row>
    <row r="968" ht="14.25" customHeight="1">
      <c r="A968" s="21"/>
    </row>
    <row r="969" ht="14.25" customHeight="1">
      <c r="A969" s="21"/>
    </row>
    <row r="970" ht="14.25" customHeight="1">
      <c r="A970" s="21"/>
    </row>
    <row r="971" ht="14.25" customHeight="1">
      <c r="A971" s="21"/>
    </row>
    <row r="972" ht="14.25" customHeight="1">
      <c r="A972" s="21"/>
    </row>
    <row r="973" ht="14.25" customHeight="1">
      <c r="A973" s="21"/>
    </row>
    <row r="974" ht="14.25" customHeight="1">
      <c r="A974" s="21"/>
    </row>
    <row r="975" ht="14.25" customHeight="1">
      <c r="A975" s="21"/>
    </row>
    <row r="976" ht="14.25" customHeight="1">
      <c r="A976" s="21"/>
    </row>
    <row r="977" ht="14.25" customHeight="1">
      <c r="A977" s="21"/>
    </row>
    <row r="978" ht="14.25" customHeight="1">
      <c r="A978" s="21"/>
    </row>
    <row r="979" ht="14.25" customHeight="1">
      <c r="A979" s="21"/>
    </row>
    <row r="980" ht="14.25" customHeight="1">
      <c r="A980" s="21"/>
    </row>
    <row r="981" ht="14.25" customHeight="1">
      <c r="A981" s="21"/>
    </row>
    <row r="982" ht="14.25" customHeight="1">
      <c r="A982" s="21"/>
    </row>
    <row r="983" ht="14.25" customHeight="1">
      <c r="A983" s="21"/>
    </row>
    <row r="984" ht="14.25" customHeight="1">
      <c r="A984" s="21"/>
    </row>
    <row r="985" ht="14.25" customHeight="1">
      <c r="A985" s="21"/>
    </row>
    <row r="986" ht="14.25" customHeight="1">
      <c r="A986" s="21"/>
    </row>
    <row r="987" ht="14.25" customHeight="1">
      <c r="A987" s="21"/>
    </row>
    <row r="988" ht="14.25" customHeight="1">
      <c r="A988" s="21"/>
    </row>
    <row r="989" ht="14.25" customHeight="1">
      <c r="A989" s="21"/>
    </row>
    <row r="990" ht="14.25" customHeight="1">
      <c r="A990" s="21"/>
    </row>
    <row r="991" ht="14.25" customHeight="1">
      <c r="A991" s="21"/>
    </row>
    <row r="992" ht="14.25" customHeight="1">
      <c r="A992" s="21"/>
    </row>
    <row r="993" ht="14.25" customHeight="1">
      <c r="A993" s="21"/>
    </row>
    <row r="994" ht="14.25" customHeight="1">
      <c r="A994" s="21"/>
    </row>
    <row r="995" ht="14.25" customHeight="1">
      <c r="A995" s="21"/>
    </row>
    <row r="996" ht="14.25" customHeight="1">
      <c r="A996" s="21"/>
    </row>
    <row r="997" ht="14.25" customHeight="1">
      <c r="A997" s="21"/>
    </row>
    <row r="998" ht="14.25" customHeight="1">
      <c r="A998" s="21"/>
    </row>
    <row r="999" ht="14.25" customHeight="1">
      <c r="A999" s="21"/>
    </row>
    <row r="1000" ht="14.25" customHeight="1">
      <c r="A1000" s="21"/>
    </row>
    <row r="1001" ht="14.25" customHeight="1">
      <c r="A1001" s="21"/>
    </row>
  </sheetData>
  <mergeCells count="39">
    <mergeCell ref="B1:F1"/>
    <mergeCell ref="B2:C2"/>
    <mergeCell ref="B3:C3"/>
    <mergeCell ref="B4:C4"/>
    <mergeCell ref="I4:J4"/>
    <mergeCell ref="B5:E5"/>
    <mergeCell ref="B8:F8"/>
    <mergeCell ref="B9:C9"/>
    <mergeCell ref="B10:C10"/>
    <mergeCell ref="B11:C11"/>
    <mergeCell ref="B12:C12"/>
    <mergeCell ref="B13:E13"/>
    <mergeCell ref="B18:D18"/>
    <mergeCell ref="B19:C19"/>
    <mergeCell ref="B20:C20"/>
    <mergeCell ref="B21:C21"/>
    <mergeCell ref="B22:C22"/>
    <mergeCell ref="B23:C23"/>
    <mergeCell ref="B24:C24"/>
    <mergeCell ref="B25:C25"/>
    <mergeCell ref="B28:F28"/>
    <mergeCell ref="B38:C38"/>
    <mergeCell ref="K38:P38"/>
    <mergeCell ref="B29:C29"/>
    <mergeCell ref="B30:C30"/>
    <mergeCell ref="B31:C31"/>
    <mergeCell ref="B32:C32"/>
    <mergeCell ref="B33:C33"/>
    <mergeCell ref="B34:E34"/>
    <mergeCell ref="B37:H37"/>
    <mergeCell ref="B48:C48"/>
    <mergeCell ref="B49:C49"/>
    <mergeCell ref="B39:C39"/>
    <mergeCell ref="B40:C40"/>
    <mergeCell ref="B41:C41"/>
    <mergeCell ref="B42:C42"/>
    <mergeCell ref="B45:D45"/>
    <mergeCell ref="B46:C46"/>
    <mergeCell ref="B47:C4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0.71"/>
    <col customWidth="1" min="3" max="3" width="18.86"/>
    <col customWidth="1" min="5" max="5" width="10.71"/>
    <col customWidth="1" min="6" max="6" width="17.71"/>
    <col customWidth="1" min="7" max="7" width="16.43"/>
    <col customWidth="1" min="8" max="8" width="15.43"/>
    <col customWidth="1" min="9" max="9" width="14.57"/>
    <col customWidth="1" min="10" max="10" width="18.0"/>
    <col customWidth="1" min="11" max="11" width="10.71"/>
    <col customWidth="1" min="12" max="12" width="15.29"/>
    <col customWidth="1" min="13" max="27" width="10.71"/>
  </cols>
  <sheetData>
    <row r="1" ht="29.25" customHeight="1">
      <c r="A1" s="22"/>
      <c r="B1" s="22"/>
      <c r="C1" s="22"/>
      <c r="D1" s="22"/>
      <c r="E1" s="21"/>
      <c r="F1" s="21"/>
      <c r="G1" s="49"/>
      <c r="H1" s="49"/>
      <c r="I1" s="49"/>
      <c r="J1" s="49"/>
      <c r="K1" s="49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ht="29.25" customHeight="1">
      <c r="A2" s="22"/>
      <c r="B2" s="50" t="s">
        <v>78</v>
      </c>
      <c r="C2" s="51" t="s">
        <v>36</v>
      </c>
      <c r="D2" s="22"/>
      <c r="G2" s="52" t="s">
        <v>79</v>
      </c>
      <c r="H2" s="52" t="s">
        <v>80</v>
      </c>
      <c r="I2" s="52" t="s">
        <v>81</v>
      </c>
      <c r="J2" s="52" t="s">
        <v>82</v>
      </c>
      <c r="K2" s="53"/>
    </row>
    <row r="3" ht="14.25" customHeight="1">
      <c r="A3" s="22"/>
      <c r="B3" s="10" t="s">
        <v>83</v>
      </c>
      <c r="C3" s="34">
        <f>'Estructura de Costos y Gastos'!F5+'Estructura de Costos y Gastos'!F13</f>
        <v>133425000</v>
      </c>
      <c r="D3" s="54"/>
      <c r="G3" s="55" t="s">
        <v>84</v>
      </c>
      <c r="H3" s="56">
        <v>0.5</v>
      </c>
      <c r="I3" s="57">
        <v>0.13</v>
      </c>
      <c r="J3" s="57">
        <f t="shared" ref="J3:J4" si="1">+H3*I3</f>
        <v>0.065</v>
      </c>
      <c r="K3" s="53"/>
    </row>
    <row r="4" ht="14.25" customHeight="1">
      <c r="A4" s="49"/>
      <c r="B4" s="55" t="s">
        <v>85</v>
      </c>
      <c r="C4" s="34">
        <f>+'Estructura de Costos y Gastos'!D25+'Estructura de Costos y Gastos'!L40+'Estructura de Costos y Gastos'!L41+'Estructura de Costos y Gastos'!F30</f>
        <v>88000000</v>
      </c>
      <c r="D4" s="54"/>
      <c r="G4" s="55" t="s">
        <v>86</v>
      </c>
      <c r="H4" s="56">
        <v>0.5</v>
      </c>
      <c r="I4" s="57">
        <v>0.25</v>
      </c>
      <c r="J4" s="57">
        <f t="shared" si="1"/>
        <v>0.125</v>
      </c>
      <c r="K4" s="53"/>
    </row>
    <row r="5" ht="14.25" customHeight="1">
      <c r="A5" s="22"/>
      <c r="B5" s="38" t="s">
        <v>36</v>
      </c>
      <c r="C5" s="39">
        <f>SUM(C3:C4)</f>
        <v>221425000</v>
      </c>
      <c r="D5" s="22"/>
      <c r="G5" s="58"/>
      <c r="H5" s="5"/>
      <c r="I5" s="6"/>
      <c r="J5" s="59">
        <v>0.19</v>
      </c>
      <c r="K5" s="60" t="s">
        <v>87</v>
      </c>
    </row>
    <row r="6" ht="14.25" customHeight="1">
      <c r="A6" s="21"/>
      <c r="C6" s="45"/>
      <c r="G6" s="53"/>
      <c r="H6" s="53"/>
      <c r="I6" s="53"/>
      <c r="J6" s="53"/>
      <c r="K6" s="53"/>
    </row>
    <row r="7" ht="22.5" customHeight="1">
      <c r="A7" s="22"/>
      <c r="B7" s="50" t="s">
        <v>88</v>
      </c>
      <c r="C7" s="50" t="s">
        <v>89</v>
      </c>
      <c r="G7" s="53"/>
      <c r="H7" s="53"/>
      <c r="I7" s="53"/>
      <c r="J7" s="53"/>
      <c r="K7" s="53"/>
    </row>
    <row r="8" ht="22.5" customHeight="1">
      <c r="A8" s="61"/>
      <c r="B8" s="62">
        <v>0.5</v>
      </c>
      <c r="C8" s="62">
        <v>0.5</v>
      </c>
      <c r="G8" s="63" t="s">
        <v>90</v>
      </c>
      <c r="H8" s="64"/>
      <c r="I8" s="64"/>
      <c r="J8" s="64"/>
      <c r="K8" s="64"/>
    </row>
    <row r="9" ht="14.25" customHeight="1">
      <c r="A9" s="65"/>
      <c r="B9" s="39">
        <f>C5*B8</f>
        <v>110712500</v>
      </c>
      <c r="C9" s="39">
        <f>C5*C8</f>
        <v>110712500</v>
      </c>
      <c r="G9" s="66" t="s">
        <v>91</v>
      </c>
      <c r="H9" s="67"/>
      <c r="I9" s="67"/>
      <c r="J9" s="67"/>
      <c r="K9" s="67"/>
    </row>
    <row r="10" ht="14.25" customHeight="1">
      <c r="A10" s="65"/>
      <c r="B10" s="45"/>
      <c r="C10" s="45"/>
    </row>
    <row r="11" ht="14.25" customHeight="1">
      <c r="A11" s="65"/>
      <c r="B11" s="45"/>
      <c r="C11" s="45"/>
    </row>
    <row r="12" ht="14.25" customHeight="1">
      <c r="A12" s="65"/>
      <c r="B12" s="45"/>
      <c r="C12" s="45"/>
    </row>
    <row r="13" ht="14.25" customHeight="1">
      <c r="A13" s="49"/>
      <c r="B13" s="53" t="s">
        <v>92</v>
      </c>
      <c r="C13" s="68" t="s">
        <v>93</v>
      </c>
    </row>
    <row r="14" ht="14.25" customHeight="1">
      <c r="A14" s="22"/>
      <c r="B14" s="27" t="s">
        <v>94</v>
      </c>
    </row>
    <row r="15" ht="14.25" customHeight="1">
      <c r="A15" s="22"/>
      <c r="B15" s="27"/>
    </row>
    <row r="16" ht="24.0" customHeight="1">
      <c r="A16" s="22"/>
      <c r="B16" s="7" t="s">
        <v>95</v>
      </c>
      <c r="C16" s="17">
        <v>0.25</v>
      </c>
      <c r="F16" s="69" t="s">
        <v>96</v>
      </c>
      <c r="G16" s="69" t="s">
        <v>97</v>
      </c>
      <c r="H16" s="69" t="s">
        <v>98</v>
      </c>
      <c r="I16" s="69" t="s">
        <v>99</v>
      </c>
      <c r="J16" s="69" t="s">
        <v>100</v>
      </c>
      <c r="L16" s="70" t="s">
        <v>101</v>
      </c>
      <c r="M16" s="70" t="s">
        <v>60</v>
      </c>
    </row>
    <row r="17" ht="14.25" customHeight="1">
      <c r="A17" s="22"/>
      <c r="B17" s="7" t="s">
        <v>102</v>
      </c>
      <c r="C17" s="71">
        <f>+(1+C16)^(1/12)-1</f>
        <v>0.01876926512</v>
      </c>
      <c r="F17" s="10">
        <v>0.0</v>
      </c>
      <c r="G17" s="10"/>
      <c r="H17" s="10"/>
      <c r="I17" s="10"/>
      <c r="J17" s="34">
        <f>+B9</f>
        <v>110712500</v>
      </c>
      <c r="L17" s="45">
        <f>SUM(H18:H29)</f>
        <v>23033447.12</v>
      </c>
      <c r="M17" s="72">
        <v>1.0</v>
      </c>
    </row>
    <row r="18" ht="14.25" customHeight="1">
      <c r="A18" s="22"/>
      <c r="B18" s="7" t="s">
        <v>103</v>
      </c>
      <c r="C18" s="73">
        <v>48.0</v>
      </c>
      <c r="F18" s="10">
        <v>1.0</v>
      </c>
      <c r="G18" s="34">
        <f>+B21</f>
        <v>3519634.595</v>
      </c>
      <c r="H18" s="74">
        <f t="shared" ref="H18:H65" si="2">+J17*$C$17</f>
        <v>2077992.265</v>
      </c>
      <c r="I18" s="74">
        <f t="shared" ref="I18:I65" si="3">+G18-H18</f>
        <v>1441642.33</v>
      </c>
      <c r="J18" s="74">
        <f t="shared" ref="J18:J65" si="4">+J17-I18</f>
        <v>109270857.7</v>
      </c>
      <c r="L18" s="45">
        <f>SUM(H30:H41)</f>
        <v>18232905.11</v>
      </c>
      <c r="M18" s="72">
        <v>2.0</v>
      </c>
    </row>
    <row r="19" ht="14.25" customHeight="1">
      <c r="A19" s="22"/>
      <c r="B19" s="27"/>
      <c r="F19" s="10">
        <v>2.0</v>
      </c>
      <c r="G19" s="34">
        <f t="shared" ref="G19:G65" si="5">+G18</f>
        <v>3519634.595</v>
      </c>
      <c r="H19" s="74">
        <f t="shared" si="2"/>
        <v>2050933.698</v>
      </c>
      <c r="I19" s="74">
        <f t="shared" si="3"/>
        <v>1468700.897</v>
      </c>
      <c r="J19" s="74">
        <f t="shared" si="4"/>
        <v>107802156.8</v>
      </c>
      <c r="L19" s="45">
        <f>SUM(H42:H53)</f>
        <v>12232227.6</v>
      </c>
      <c r="M19" s="72">
        <v>3.0</v>
      </c>
    </row>
    <row r="20" ht="14.25" customHeight="1">
      <c r="A20" s="22"/>
      <c r="B20" s="46" t="s">
        <v>104</v>
      </c>
      <c r="F20" s="10">
        <v>3.0</v>
      </c>
      <c r="G20" s="34">
        <f t="shared" si="5"/>
        <v>3519634.595</v>
      </c>
      <c r="H20" s="74">
        <f t="shared" si="2"/>
        <v>2023367.261</v>
      </c>
      <c r="I20" s="74">
        <f t="shared" si="3"/>
        <v>1496267.334</v>
      </c>
      <c r="J20" s="74">
        <f t="shared" si="4"/>
        <v>106305889.4</v>
      </c>
      <c r="L20" s="45">
        <f>SUM(H54:H65)</f>
        <v>4731380.72</v>
      </c>
      <c r="M20" s="72">
        <v>4.0</v>
      </c>
    </row>
    <row r="21" ht="14.25" customHeight="1">
      <c r="A21" s="65"/>
      <c r="B21" s="34">
        <f>+PMT(C17,C18,-B9)</f>
        <v>3519634.595</v>
      </c>
      <c r="C21" s="27"/>
      <c r="F21" s="10">
        <v>4.0</v>
      </c>
      <c r="G21" s="34">
        <f t="shared" si="5"/>
        <v>3519634.595</v>
      </c>
      <c r="H21" s="74">
        <f t="shared" si="2"/>
        <v>1995283.423</v>
      </c>
      <c r="I21" s="74">
        <f t="shared" si="3"/>
        <v>1524351.172</v>
      </c>
      <c r="J21" s="74">
        <f t="shared" si="4"/>
        <v>104781538.3</v>
      </c>
      <c r="L21" s="45">
        <v>0.0</v>
      </c>
      <c r="M21" s="72">
        <v>5.0</v>
      </c>
    </row>
    <row r="22" ht="14.25" customHeight="1">
      <c r="A22" s="49"/>
      <c r="B22" s="75" t="s">
        <v>105</v>
      </c>
      <c r="F22" s="10">
        <v>5.0</v>
      </c>
      <c r="G22" s="34">
        <f t="shared" si="5"/>
        <v>3519634.595</v>
      </c>
      <c r="H22" s="74">
        <f t="shared" si="2"/>
        <v>1966672.472</v>
      </c>
      <c r="I22" s="74">
        <f t="shared" si="3"/>
        <v>1552962.123</v>
      </c>
      <c r="J22" s="74">
        <f t="shared" si="4"/>
        <v>103228576.1</v>
      </c>
    </row>
    <row r="23" ht="14.25" customHeight="1">
      <c r="A23" s="65"/>
      <c r="B23" s="34">
        <f>B21*12</f>
        <v>42235615.14</v>
      </c>
      <c r="F23" s="10">
        <v>6.0</v>
      </c>
      <c r="G23" s="34">
        <f t="shared" si="5"/>
        <v>3519634.595</v>
      </c>
      <c r="H23" s="74">
        <f t="shared" si="2"/>
        <v>1937524.514</v>
      </c>
      <c r="I23" s="74">
        <f t="shared" si="3"/>
        <v>1582110.081</v>
      </c>
      <c r="J23" s="74">
        <f t="shared" si="4"/>
        <v>101646466.1</v>
      </c>
    </row>
    <row r="24" ht="14.25" customHeight="1">
      <c r="A24" s="21"/>
      <c r="F24" s="10">
        <v>7.0</v>
      </c>
      <c r="G24" s="34">
        <f t="shared" si="5"/>
        <v>3519634.595</v>
      </c>
      <c r="H24" s="74">
        <f t="shared" si="2"/>
        <v>1907829.47</v>
      </c>
      <c r="I24" s="74">
        <f t="shared" si="3"/>
        <v>1611805.125</v>
      </c>
      <c r="J24" s="74">
        <f t="shared" si="4"/>
        <v>100034660.9</v>
      </c>
    </row>
    <row r="25" ht="14.25" customHeight="1">
      <c r="A25" s="21"/>
      <c r="F25" s="10">
        <v>8.0</v>
      </c>
      <c r="G25" s="34">
        <f t="shared" si="5"/>
        <v>3519634.595</v>
      </c>
      <c r="H25" s="74">
        <f t="shared" si="2"/>
        <v>1877577.072</v>
      </c>
      <c r="I25" s="74">
        <f t="shared" si="3"/>
        <v>1642057.522</v>
      </c>
      <c r="J25" s="74">
        <f t="shared" si="4"/>
        <v>98392603.42</v>
      </c>
    </row>
    <row r="26" ht="14.25" customHeight="1">
      <c r="A26" s="21"/>
      <c r="F26" s="10">
        <v>9.0</v>
      </c>
      <c r="G26" s="34">
        <f t="shared" si="5"/>
        <v>3519634.595</v>
      </c>
      <c r="H26" s="74">
        <f t="shared" si="2"/>
        <v>1846756.86</v>
      </c>
      <c r="I26" s="74">
        <f t="shared" si="3"/>
        <v>1672877.735</v>
      </c>
      <c r="J26" s="74">
        <f t="shared" si="4"/>
        <v>96719725.68</v>
      </c>
    </row>
    <row r="27" ht="14.25" customHeight="1">
      <c r="A27" s="21"/>
      <c r="F27" s="10">
        <v>10.0</v>
      </c>
      <c r="G27" s="34">
        <f t="shared" si="5"/>
        <v>3519634.595</v>
      </c>
      <c r="H27" s="74">
        <f t="shared" si="2"/>
        <v>1815358.174</v>
      </c>
      <c r="I27" s="74">
        <f t="shared" si="3"/>
        <v>1704276.421</v>
      </c>
      <c r="J27" s="74">
        <f t="shared" si="4"/>
        <v>95015449.26</v>
      </c>
    </row>
    <row r="28" ht="14.25" customHeight="1">
      <c r="A28" s="21"/>
      <c r="F28" s="10">
        <v>11.0</v>
      </c>
      <c r="G28" s="34">
        <f t="shared" si="5"/>
        <v>3519634.595</v>
      </c>
      <c r="H28" s="74">
        <f t="shared" si="2"/>
        <v>1783370.158</v>
      </c>
      <c r="I28" s="74">
        <f t="shared" si="3"/>
        <v>1736264.437</v>
      </c>
      <c r="J28" s="74">
        <f t="shared" si="4"/>
        <v>93279184.82</v>
      </c>
    </row>
    <row r="29" ht="14.25" customHeight="1">
      <c r="A29" s="21"/>
      <c r="F29" s="10">
        <v>12.0</v>
      </c>
      <c r="G29" s="34">
        <f t="shared" si="5"/>
        <v>3519634.595</v>
      </c>
      <c r="H29" s="74">
        <f t="shared" si="2"/>
        <v>1750781.75</v>
      </c>
      <c r="I29" s="74">
        <f t="shared" si="3"/>
        <v>1768852.845</v>
      </c>
      <c r="J29" s="74">
        <f t="shared" si="4"/>
        <v>91510331.98</v>
      </c>
    </row>
    <row r="30" ht="14.25" customHeight="1">
      <c r="A30" s="21"/>
      <c r="F30" s="10">
        <v>13.0</v>
      </c>
      <c r="G30" s="34">
        <f t="shared" si="5"/>
        <v>3519634.595</v>
      </c>
      <c r="H30" s="74">
        <f t="shared" si="2"/>
        <v>1717581.682</v>
      </c>
      <c r="I30" s="74">
        <f t="shared" si="3"/>
        <v>1802052.913</v>
      </c>
      <c r="J30" s="74">
        <f t="shared" si="4"/>
        <v>89708279.07</v>
      </c>
    </row>
    <row r="31" ht="14.25" customHeight="1">
      <c r="A31" s="21"/>
      <c r="F31" s="10">
        <v>14.0</v>
      </c>
      <c r="G31" s="34">
        <f t="shared" si="5"/>
        <v>3519634.595</v>
      </c>
      <c r="H31" s="74">
        <f t="shared" si="2"/>
        <v>1683758.473</v>
      </c>
      <c r="I31" s="74">
        <f t="shared" si="3"/>
        <v>1835876.121</v>
      </c>
      <c r="J31" s="74">
        <f t="shared" si="4"/>
        <v>87872402.94</v>
      </c>
    </row>
    <row r="32" ht="14.25" customHeight="1">
      <c r="A32" s="21"/>
      <c r="F32" s="10">
        <v>15.0</v>
      </c>
      <c r="G32" s="34">
        <f t="shared" si="5"/>
        <v>3519634.595</v>
      </c>
      <c r="H32" s="74">
        <f t="shared" si="2"/>
        <v>1649300.428</v>
      </c>
      <c r="I32" s="74">
        <f t="shared" si="3"/>
        <v>1870334.167</v>
      </c>
      <c r="J32" s="74">
        <f t="shared" si="4"/>
        <v>86002068.78</v>
      </c>
    </row>
    <row r="33" ht="14.25" customHeight="1">
      <c r="A33" s="21"/>
      <c r="F33" s="10">
        <v>16.0</v>
      </c>
      <c r="G33" s="34">
        <f t="shared" si="5"/>
        <v>3519634.595</v>
      </c>
      <c r="H33" s="74">
        <f t="shared" si="2"/>
        <v>1614195.63</v>
      </c>
      <c r="I33" s="74">
        <f t="shared" si="3"/>
        <v>1905438.965</v>
      </c>
      <c r="J33" s="74">
        <f t="shared" si="4"/>
        <v>84096629.81</v>
      </c>
    </row>
    <row r="34" ht="14.25" customHeight="1">
      <c r="A34" s="21"/>
      <c r="F34" s="10">
        <v>17.0</v>
      </c>
      <c r="G34" s="34">
        <f t="shared" si="5"/>
        <v>3519634.595</v>
      </c>
      <c r="H34" s="74">
        <f t="shared" si="2"/>
        <v>1578431.941</v>
      </c>
      <c r="I34" s="74">
        <f t="shared" si="3"/>
        <v>1941202.654</v>
      </c>
      <c r="J34" s="74">
        <f t="shared" si="4"/>
        <v>82155427.16</v>
      </c>
    </row>
    <row r="35" ht="14.25" customHeight="1">
      <c r="A35" s="21"/>
      <c r="F35" s="10">
        <v>18.0</v>
      </c>
      <c r="G35" s="34">
        <f t="shared" si="5"/>
        <v>3519634.595</v>
      </c>
      <c r="H35" s="74">
        <f t="shared" si="2"/>
        <v>1541996.994</v>
      </c>
      <c r="I35" s="74">
        <f t="shared" si="3"/>
        <v>1977637.601</v>
      </c>
      <c r="J35" s="74">
        <f t="shared" si="4"/>
        <v>80177789.56</v>
      </c>
    </row>
    <row r="36" ht="14.25" customHeight="1">
      <c r="A36" s="21"/>
      <c r="F36" s="10">
        <v>19.0</v>
      </c>
      <c r="G36" s="34">
        <f t="shared" si="5"/>
        <v>3519634.595</v>
      </c>
      <c r="H36" s="74">
        <f t="shared" si="2"/>
        <v>1504878.189</v>
      </c>
      <c r="I36" s="74">
        <f t="shared" si="3"/>
        <v>2014756.406</v>
      </c>
      <c r="J36" s="74">
        <f t="shared" si="4"/>
        <v>78163033.15</v>
      </c>
    </row>
    <row r="37" ht="14.25" customHeight="1">
      <c r="A37" s="21"/>
      <c r="F37" s="10">
        <v>20.0</v>
      </c>
      <c r="G37" s="34">
        <f t="shared" si="5"/>
        <v>3519634.595</v>
      </c>
      <c r="H37" s="74">
        <f t="shared" si="2"/>
        <v>1467062.692</v>
      </c>
      <c r="I37" s="74">
        <f t="shared" si="3"/>
        <v>2052571.903</v>
      </c>
      <c r="J37" s="74">
        <f t="shared" si="4"/>
        <v>76110461.25</v>
      </c>
    </row>
    <row r="38" ht="14.25" customHeight="1">
      <c r="A38" s="21"/>
      <c r="F38" s="10">
        <v>21.0</v>
      </c>
      <c r="G38" s="34">
        <f t="shared" si="5"/>
        <v>3519634.595</v>
      </c>
      <c r="H38" s="74">
        <f t="shared" si="2"/>
        <v>1428537.426</v>
      </c>
      <c r="I38" s="74">
        <f t="shared" si="3"/>
        <v>2091097.169</v>
      </c>
      <c r="J38" s="74">
        <f t="shared" si="4"/>
        <v>74019364.08</v>
      </c>
    </row>
    <row r="39" ht="14.25" customHeight="1">
      <c r="A39" s="21"/>
      <c r="F39" s="10">
        <v>22.0</v>
      </c>
      <c r="G39" s="34">
        <f t="shared" si="5"/>
        <v>3519634.595</v>
      </c>
      <c r="H39" s="74">
        <f t="shared" si="2"/>
        <v>1389289.069</v>
      </c>
      <c r="I39" s="74">
        <f t="shared" si="3"/>
        <v>2130345.526</v>
      </c>
      <c r="J39" s="74">
        <f t="shared" si="4"/>
        <v>71889018.55</v>
      </c>
    </row>
    <row r="40" ht="14.25" customHeight="1">
      <c r="A40" s="21"/>
      <c r="F40" s="10">
        <v>23.0</v>
      </c>
      <c r="G40" s="34">
        <f t="shared" si="5"/>
        <v>3519634.595</v>
      </c>
      <c r="H40" s="74">
        <f t="shared" si="2"/>
        <v>1349304.049</v>
      </c>
      <c r="I40" s="74">
        <f t="shared" si="3"/>
        <v>2170330.546</v>
      </c>
      <c r="J40" s="74">
        <f t="shared" si="4"/>
        <v>69718688.01</v>
      </c>
    </row>
    <row r="41" ht="14.25" customHeight="1">
      <c r="A41" s="21"/>
      <c r="F41" s="10">
        <v>24.0</v>
      </c>
      <c r="G41" s="34">
        <f t="shared" si="5"/>
        <v>3519634.595</v>
      </c>
      <c r="H41" s="74">
        <f t="shared" si="2"/>
        <v>1308568.539</v>
      </c>
      <c r="I41" s="74">
        <f t="shared" si="3"/>
        <v>2211066.056</v>
      </c>
      <c r="J41" s="74">
        <f t="shared" si="4"/>
        <v>67507621.95</v>
      </c>
    </row>
    <row r="42" ht="14.25" customHeight="1">
      <c r="A42" s="21"/>
      <c r="F42" s="10">
        <v>25.0</v>
      </c>
      <c r="G42" s="34">
        <f t="shared" si="5"/>
        <v>3519634.595</v>
      </c>
      <c r="H42" s="74">
        <f t="shared" si="2"/>
        <v>1267068.454</v>
      </c>
      <c r="I42" s="74">
        <f t="shared" si="3"/>
        <v>2252566.141</v>
      </c>
      <c r="J42" s="74">
        <f t="shared" si="4"/>
        <v>65255055.81</v>
      </c>
    </row>
    <row r="43" ht="14.25" customHeight="1">
      <c r="A43" s="21"/>
      <c r="F43" s="10">
        <v>26.0</v>
      </c>
      <c r="G43" s="34">
        <f t="shared" si="5"/>
        <v>3519634.595</v>
      </c>
      <c r="H43" s="74">
        <f t="shared" si="2"/>
        <v>1224789.443</v>
      </c>
      <c r="I43" s="74">
        <f t="shared" si="3"/>
        <v>2294845.152</v>
      </c>
      <c r="J43" s="74">
        <f t="shared" si="4"/>
        <v>62960210.66</v>
      </c>
    </row>
    <row r="44" ht="14.25" customHeight="1">
      <c r="A44" s="21"/>
      <c r="F44" s="10">
        <v>27.0</v>
      </c>
      <c r="G44" s="34">
        <f t="shared" si="5"/>
        <v>3519634.595</v>
      </c>
      <c r="H44" s="74">
        <f t="shared" si="2"/>
        <v>1181716.886</v>
      </c>
      <c r="I44" s="74">
        <f t="shared" si="3"/>
        <v>2337917.709</v>
      </c>
      <c r="J44" s="74">
        <f t="shared" si="4"/>
        <v>60622292.95</v>
      </c>
    </row>
    <row r="45" ht="14.25" customHeight="1">
      <c r="A45" s="21"/>
      <c r="F45" s="10">
        <v>28.0</v>
      </c>
      <c r="G45" s="34">
        <f t="shared" si="5"/>
        <v>3519634.595</v>
      </c>
      <c r="H45" s="74">
        <f t="shared" si="2"/>
        <v>1137835.889</v>
      </c>
      <c r="I45" s="74">
        <f t="shared" si="3"/>
        <v>2381798.706</v>
      </c>
      <c r="J45" s="74">
        <f t="shared" si="4"/>
        <v>58240494.24</v>
      </c>
    </row>
    <row r="46" ht="14.25" customHeight="1">
      <c r="A46" s="21"/>
      <c r="F46" s="10">
        <v>29.0</v>
      </c>
      <c r="G46" s="34">
        <f t="shared" si="5"/>
        <v>3519634.595</v>
      </c>
      <c r="H46" s="74">
        <f t="shared" si="2"/>
        <v>1093131.277</v>
      </c>
      <c r="I46" s="74">
        <f t="shared" si="3"/>
        <v>2426503.318</v>
      </c>
      <c r="J46" s="74">
        <f t="shared" si="4"/>
        <v>55813990.93</v>
      </c>
    </row>
    <row r="47" ht="14.25" customHeight="1">
      <c r="A47" s="21"/>
      <c r="F47" s="10">
        <v>30.0</v>
      </c>
      <c r="G47" s="34">
        <f t="shared" si="5"/>
        <v>3519634.595</v>
      </c>
      <c r="H47" s="74">
        <f t="shared" si="2"/>
        <v>1047587.593</v>
      </c>
      <c r="I47" s="74">
        <f t="shared" si="3"/>
        <v>2472047.002</v>
      </c>
      <c r="J47" s="74">
        <f t="shared" si="4"/>
        <v>53341943.92</v>
      </c>
    </row>
    <row r="48" ht="14.25" customHeight="1">
      <c r="A48" s="21"/>
      <c r="F48" s="10">
        <v>31.0</v>
      </c>
      <c r="G48" s="34">
        <f t="shared" si="5"/>
        <v>3519634.595</v>
      </c>
      <c r="H48" s="74">
        <f t="shared" si="2"/>
        <v>1001189.088</v>
      </c>
      <c r="I48" s="74">
        <f t="shared" si="3"/>
        <v>2518445.507</v>
      </c>
      <c r="J48" s="74">
        <f t="shared" si="4"/>
        <v>50823498.42</v>
      </c>
    </row>
    <row r="49" ht="14.25" customHeight="1">
      <c r="A49" s="21"/>
      <c r="F49" s="10">
        <v>32.0</v>
      </c>
      <c r="G49" s="34">
        <f t="shared" si="5"/>
        <v>3519634.595</v>
      </c>
      <c r="H49" s="74">
        <f t="shared" si="2"/>
        <v>953919.7162</v>
      </c>
      <c r="I49" s="74">
        <f t="shared" si="3"/>
        <v>2565714.879</v>
      </c>
      <c r="J49" s="74">
        <f t="shared" si="4"/>
        <v>48257783.54</v>
      </c>
    </row>
    <row r="50" ht="14.25" customHeight="1">
      <c r="A50" s="21"/>
      <c r="F50" s="10">
        <v>33.0</v>
      </c>
      <c r="G50" s="34">
        <f t="shared" si="5"/>
        <v>3519634.595</v>
      </c>
      <c r="H50" s="74">
        <f t="shared" si="2"/>
        <v>905763.1334</v>
      </c>
      <c r="I50" s="74">
        <f t="shared" si="3"/>
        <v>2613871.461</v>
      </c>
      <c r="J50" s="74">
        <f t="shared" si="4"/>
        <v>45643912.08</v>
      </c>
    </row>
    <row r="51" ht="14.25" customHeight="1">
      <c r="A51" s="21"/>
      <c r="F51" s="10">
        <v>34.0</v>
      </c>
      <c r="G51" s="34">
        <f t="shared" si="5"/>
        <v>3519634.595</v>
      </c>
      <c r="H51" s="74">
        <f t="shared" si="2"/>
        <v>856702.687</v>
      </c>
      <c r="I51" s="74">
        <f t="shared" si="3"/>
        <v>2662931.908</v>
      </c>
      <c r="J51" s="74">
        <f t="shared" si="4"/>
        <v>42980980.17</v>
      </c>
    </row>
    <row r="52" ht="14.25" customHeight="1">
      <c r="A52" s="21"/>
      <c r="F52" s="10">
        <v>35.0</v>
      </c>
      <c r="G52" s="34">
        <f t="shared" si="5"/>
        <v>3519634.595</v>
      </c>
      <c r="H52" s="74">
        <f t="shared" si="2"/>
        <v>806721.412</v>
      </c>
      <c r="I52" s="74">
        <f t="shared" si="3"/>
        <v>2712913.183</v>
      </c>
      <c r="J52" s="74">
        <f t="shared" si="4"/>
        <v>40268066.99</v>
      </c>
    </row>
    <row r="53" ht="14.25" customHeight="1">
      <c r="A53" s="21"/>
      <c r="F53" s="10">
        <v>36.0</v>
      </c>
      <c r="G53" s="34">
        <f t="shared" si="5"/>
        <v>3519634.595</v>
      </c>
      <c r="H53" s="74">
        <f t="shared" si="2"/>
        <v>755802.0252</v>
      </c>
      <c r="I53" s="74">
        <f t="shared" si="3"/>
        <v>2763832.57</v>
      </c>
      <c r="J53" s="74">
        <f t="shared" si="4"/>
        <v>37504234.42</v>
      </c>
    </row>
    <row r="54" ht="14.25" customHeight="1">
      <c r="A54" s="21"/>
      <c r="F54" s="10">
        <v>37.0</v>
      </c>
      <c r="G54" s="34">
        <f t="shared" si="5"/>
        <v>3519634.595</v>
      </c>
      <c r="H54" s="74">
        <f t="shared" si="2"/>
        <v>703926.919</v>
      </c>
      <c r="I54" s="74">
        <f t="shared" si="3"/>
        <v>2815707.676</v>
      </c>
      <c r="J54" s="74">
        <f t="shared" si="4"/>
        <v>34688526.74</v>
      </c>
    </row>
    <row r="55" ht="14.25" customHeight="1">
      <c r="A55" s="21"/>
      <c r="F55" s="10">
        <v>38.0</v>
      </c>
      <c r="G55" s="34">
        <f t="shared" si="5"/>
        <v>3519634.595</v>
      </c>
      <c r="H55" s="74">
        <f t="shared" si="2"/>
        <v>651078.1551</v>
      </c>
      <c r="I55" s="74">
        <f t="shared" si="3"/>
        <v>2868556.44</v>
      </c>
      <c r="J55" s="74">
        <f t="shared" si="4"/>
        <v>31819970.3</v>
      </c>
    </row>
    <row r="56" ht="14.25" customHeight="1">
      <c r="A56" s="21"/>
      <c r="F56" s="10">
        <v>39.0</v>
      </c>
      <c r="G56" s="34">
        <f t="shared" si="5"/>
        <v>3519634.595</v>
      </c>
      <c r="H56" s="74">
        <f t="shared" si="2"/>
        <v>597237.4588</v>
      </c>
      <c r="I56" s="74">
        <f t="shared" si="3"/>
        <v>2922397.136</v>
      </c>
      <c r="J56" s="74">
        <f t="shared" si="4"/>
        <v>28897573.17</v>
      </c>
    </row>
    <row r="57" ht="14.25" customHeight="1">
      <c r="A57" s="21"/>
      <c r="F57" s="10">
        <v>40.0</v>
      </c>
      <c r="G57" s="34">
        <f t="shared" si="5"/>
        <v>3519634.595</v>
      </c>
      <c r="H57" s="74">
        <f t="shared" si="2"/>
        <v>542386.2121</v>
      </c>
      <c r="I57" s="74">
        <f t="shared" si="3"/>
        <v>2977248.383</v>
      </c>
      <c r="J57" s="74">
        <f t="shared" si="4"/>
        <v>25920324.78</v>
      </c>
    </row>
    <row r="58" ht="14.25" customHeight="1">
      <c r="A58" s="21"/>
      <c r="F58" s="10">
        <v>41.0</v>
      </c>
      <c r="G58" s="34">
        <f t="shared" si="5"/>
        <v>3519634.595</v>
      </c>
      <c r="H58" s="74">
        <f t="shared" si="2"/>
        <v>486505.4479</v>
      </c>
      <c r="I58" s="74">
        <f t="shared" si="3"/>
        <v>3033129.147</v>
      </c>
      <c r="J58" s="74">
        <f t="shared" si="4"/>
        <v>22887195.64</v>
      </c>
    </row>
    <row r="59" ht="14.25" customHeight="1">
      <c r="A59" s="21"/>
      <c r="F59" s="10">
        <v>42.0</v>
      </c>
      <c r="G59" s="34">
        <f t="shared" si="5"/>
        <v>3519634.595</v>
      </c>
      <c r="H59" s="74">
        <f t="shared" si="2"/>
        <v>429575.8428</v>
      </c>
      <c r="I59" s="74">
        <f t="shared" si="3"/>
        <v>3090058.752</v>
      </c>
      <c r="J59" s="74">
        <f t="shared" si="4"/>
        <v>19797136.88</v>
      </c>
    </row>
    <row r="60" ht="14.25" customHeight="1">
      <c r="A60" s="21"/>
      <c r="F60" s="10">
        <v>43.0</v>
      </c>
      <c r="G60" s="34">
        <f t="shared" si="5"/>
        <v>3519634.595</v>
      </c>
      <c r="H60" s="74">
        <f t="shared" si="2"/>
        <v>371577.7108</v>
      </c>
      <c r="I60" s="74">
        <f t="shared" si="3"/>
        <v>3148056.884</v>
      </c>
      <c r="J60" s="74">
        <f t="shared" si="4"/>
        <v>16649080</v>
      </c>
    </row>
    <row r="61" ht="14.25" customHeight="1">
      <c r="A61" s="21"/>
      <c r="F61" s="10">
        <v>44.0</v>
      </c>
      <c r="G61" s="34">
        <f t="shared" si="5"/>
        <v>3519634.595</v>
      </c>
      <c r="H61" s="74">
        <f t="shared" si="2"/>
        <v>312490.9966</v>
      </c>
      <c r="I61" s="74">
        <f t="shared" si="3"/>
        <v>3207143.598</v>
      </c>
      <c r="J61" s="74">
        <f t="shared" si="4"/>
        <v>13441936.4</v>
      </c>
    </row>
    <row r="62" ht="14.25" customHeight="1">
      <c r="A62" s="21"/>
      <c r="F62" s="10">
        <v>45.0</v>
      </c>
      <c r="G62" s="34">
        <f t="shared" si="5"/>
        <v>3519634.595</v>
      </c>
      <c r="H62" s="74">
        <f t="shared" si="2"/>
        <v>252295.2681</v>
      </c>
      <c r="I62" s="74">
        <f t="shared" si="3"/>
        <v>3267339.327</v>
      </c>
      <c r="J62" s="74">
        <f t="shared" si="4"/>
        <v>10174597.08</v>
      </c>
    </row>
    <row r="63" ht="14.25" customHeight="1">
      <c r="A63" s="21"/>
      <c r="F63" s="10">
        <v>46.0</v>
      </c>
      <c r="G63" s="34">
        <f t="shared" si="5"/>
        <v>3519634.595</v>
      </c>
      <c r="H63" s="74">
        <f t="shared" si="2"/>
        <v>190969.71</v>
      </c>
      <c r="I63" s="74">
        <f t="shared" si="3"/>
        <v>3328664.885</v>
      </c>
      <c r="J63" s="74">
        <f t="shared" si="4"/>
        <v>6845932.19</v>
      </c>
    </row>
    <row r="64" ht="14.25" customHeight="1">
      <c r="A64" s="21"/>
      <c r="F64" s="10">
        <v>47.0</v>
      </c>
      <c r="G64" s="34">
        <f t="shared" si="5"/>
        <v>3519634.595</v>
      </c>
      <c r="H64" s="74">
        <f t="shared" si="2"/>
        <v>128493.1163</v>
      </c>
      <c r="I64" s="74">
        <f t="shared" si="3"/>
        <v>3391141.479</v>
      </c>
      <c r="J64" s="74">
        <f t="shared" si="4"/>
        <v>3454790.712</v>
      </c>
    </row>
    <row r="65" ht="14.25" customHeight="1">
      <c r="A65" s="21"/>
      <c r="F65" s="10">
        <v>48.0</v>
      </c>
      <c r="G65" s="34">
        <f t="shared" si="5"/>
        <v>3519634.595</v>
      </c>
      <c r="H65" s="74">
        <f t="shared" si="2"/>
        <v>64843.88281</v>
      </c>
      <c r="I65" s="74">
        <f t="shared" si="3"/>
        <v>3454790.712</v>
      </c>
      <c r="J65" s="74">
        <f t="shared" si="4"/>
        <v>-0.00000005029141903</v>
      </c>
    </row>
    <row r="66" ht="14.25" customHeight="1">
      <c r="A66" s="21"/>
    </row>
    <row r="67" ht="14.25" customHeight="1">
      <c r="A67" s="21"/>
    </row>
    <row r="68" ht="14.25" customHeight="1">
      <c r="A68" s="21"/>
    </row>
    <row r="69" ht="14.25" customHeight="1">
      <c r="A69" s="21"/>
    </row>
    <row r="70" ht="14.25" customHeight="1">
      <c r="A70" s="21"/>
    </row>
    <row r="71" ht="14.25" customHeight="1">
      <c r="A71" s="21"/>
    </row>
    <row r="72" ht="14.25" customHeight="1">
      <c r="A72" s="21"/>
    </row>
    <row r="73" ht="14.25" customHeight="1">
      <c r="A73" s="21"/>
    </row>
    <row r="74" ht="14.25" customHeight="1">
      <c r="A74" s="21"/>
    </row>
    <row r="75" ht="14.25" customHeight="1">
      <c r="A75" s="21"/>
    </row>
    <row r="76" ht="14.25" customHeight="1">
      <c r="A76" s="21"/>
    </row>
    <row r="77" ht="14.25" customHeight="1">
      <c r="A77" s="21"/>
    </row>
    <row r="78" ht="14.25" customHeight="1">
      <c r="A78" s="21"/>
    </row>
    <row r="79" ht="14.25" customHeight="1">
      <c r="A79" s="21"/>
    </row>
    <row r="80" ht="14.25" customHeight="1">
      <c r="A80" s="21"/>
    </row>
    <row r="81" ht="14.25" customHeight="1">
      <c r="A81" s="21"/>
    </row>
    <row r="82" ht="14.25" customHeight="1">
      <c r="A82" s="21"/>
    </row>
    <row r="83" ht="14.25" customHeight="1">
      <c r="A83" s="21"/>
    </row>
    <row r="84" ht="14.25" customHeight="1">
      <c r="A84" s="21"/>
    </row>
    <row r="85" ht="14.25" customHeight="1">
      <c r="A85" s="21"/>
    </row>
    <row r="86" ht="14.25" customHeight="1">
      <c r="A86" s="21"/>
    </row>
    <row r="87" ht="14.25" customHeight="1">
      <c r="A87" s="21"/>
    </row>
    <row r="88" ht="14.25" customHeight="1">
      <c r="A88" s="21"/>
    </row>
    <row r="89" ht="14.25" customHeight="1">
      <c r="A89" s="21"/>
    </row>
    <row r="90" ht="14.25" customHeight="1">
      <c r="A90" s="21"/>
    </row>
    <row r="91" ht="14.25" customHeight="1">
      <c r="A91" s="21"/>
    </row>
    <row r="92" ht="14.25" customHeight="1">
      <c r="A92" s="21"/>
    </row>
    <row r="93" ht="14.25" customHeight="1">
      <c r="A93" s="21"/>
    </row>
    <row r="94" ht="14.25" customHeight="1">
      <c r="A94" s="21"/>
    </row>
    <row r="95" ht="14.25" customHeight="1">
      <c r="A95" s="21"/>
    </row>
    <row r="96" ht="14.25" customHeight="1">
      <c r="A96" s="21"/>
    </row>
    <row r="97" ht="14.25" customHeight="1">
      <c r="A97" s="21"/>
    </row>
    <row r="98" ht="14.25" customHeight="1">
      <c r="A98" s="21"/>
    </row>
    <row r="99" ht="14.25" customHeight="1">
      <c r="A99" s="21"/>
    </row>
    <row r="100" ht="14.25" customHeight="1">
      <c r="A100" s="21"/>
    </row>
    <row r="101" ht="14.25" customHeight="1">
      <c r="A101" s="21"/>
    </row>
    <row r="102" ht="14.25" customHeight="1">
      <c r="A102" s="21"/>
    </row>
    <row r="103" ht="14.25" customHeight="1">
      <c r="A103" s="21"/>
    </row>
    <row r="104" ht="14.25" customHeight="1">
      <c r="A104" s="21"/>
    </row>
    <row r="105" ht="14.25" customHeight="1">
      <c r="A105" s="21"/>
    </row>
    <row r="106" ht="14.25" customHeight="1">
      <c r="A106" s="21"/>
    </row>
    <row r="107" ht="14.25" customHeight="1">
      <c r="A107" s="21"/>
    </row>
    <row r="108" ht="14.25" customHeight="1">
      <c r="A108" s="21"/>
    </row>
    <row r="109" ht="14.25" customHeight="1">
      <c r="A109" s="21"/>
    </row>
    <row r="110" ht="14.25" customHeight="1">
      <c r="A110" s="21"/>
    </row>
    <row r="111" ht="14.25" customHeight="1">
      <c r="A111" s="21"/>
    </row>
    <row r="112" ht="14.25" customHeight="1">
      <c r="A112" s="21"/>
    </row>
    <row r="113" ht="14.25" customHeight="1">
      <c r="A113" s="21"/>
    </row>
    <row r="114" ht="14.25" customHeight="1">
      <c r="A114" s="21"/>
    </row>
    <row r="115" ht="14.25" customHeight="1">
      <c r="A115" s="21"/>
    </row>
    <row r="116" ht="14.25" customHeight="1">
      <c r="A116" s="21"/>
    </row>
    <row r="117" ht="14.25" customHeight="1">
      <c r="A117" s="21"/>
    </row>
    <row r="118" ht="14.25" customHeight="1">
      <c r="A118" s="21"/>
    </row>
    <row r="119" ht="14.25" customHeight="1">
      <c r="A119" s="21"/>
    </row>
    <row r="120" ht="14.25" customHeight="1">
      <c r="A120" s="21"/>
    </row>
    <row r="121" ht="14.25" customHeight="1">
      <c r="A121" s="21"/>
    </row>
    <row r="122" ht="14.25" customHeight="1">
      <c r="A122" s="21"/>
    </row>
    <row r="123" ht="14.25" customHeight="1">
      <c r="A123" s="21"/>
    </row>
    <row r="124" ht="14.25" customHeight="1">
      <c r="A124" s="21"/>
    </row>
    <row r="125" ht="14.25" customHeight="1">
      <c r="A125" s="21"/>
    </row>
    <row r="126" ht="14.25" customHeight="1">
      <c r="A126" s="21"/>
    </row>
    <row r="127" ht="14.25" customHeight="1">
      <c r="A127" s="21"/>
    </row>
    <row r="128" ht="14.25" customHeight="1">
      <c r="A128" s="21"/>
    </row>
    <row r="129" ht="14.25" customHeight="1">
      <c r="A129" s="21"/>
    </row>
    <row r="130" ht="14.25" customHeight="1">
      <c r="A130" s="21"/>
    </row>
    <row r="131" ht="14.25" customHeight="1">
      <c r="A131" s="21"/>
    </row>
    <row r="132" ht="14.25" customHeight="1">
      <c r="A132" s="21"/>
    </row>
    <row r="133" ht="14.25" customHeight="1">
      <c r="A133" s="21"/>
    </row>
    <row r="134" ht="14.25" customHeight="1">
      <c r="A134" s="21"/>
    </row>
    <row r="135" ht="14.25" customHeight="1">
      <c r="A135" s="21"/>
    </row>
    <row r="136" ht="14.25" customHeight="1">
      <c r="A136" s="21"/>
    </row>
    <row r="137" ht="14.25" customHeight="1">
      <c r="A137" s="21"/>
    </row>
    <row r="138" ht="14.25" customHeight="1">
      <c r="A138" s="21"/>
    </row>
    <row r="139" ht="14.25" customHeight="1">
      <c r="A139" s="21"/>
    </row>
    <row r="140" ht="14.25" customHeight="1">
      <c r="A140" s="21"/>
    </row>
    <row r="141" ht="14.25" customHeight="1">
      <c r="A141" s="21"/>
    </row>
    <row r="142" ht="14.25" customHeight="1">
      <c r="A142" s="21"/>
    </row>
    <row r="143" ht="14.25" customHeight="1">
      <c r="A143" s="21"/>
    </row>
    <row r="144" ht="14.25" customHeight="1">
      <c r="A144" s="21"/>
    </row>
    <row r="145" ht="14.25" customHeight="1">
      <c r="A145" s="21"/>
    </row>
    <row r="146" ht="14.25" customHeight="1">
      <c r="A146" s="21"/>
    </row>
    <row r="147" ht="14.25" customHeight="1">
      <c r="A147" s="21"/>
    </row>
    <row r="148" ht="14.25" customHeight="1">
      <c r="A148" s="21"/>
    </row>
    <row r="149" ht="14.25" customHeight="1">
      <c r="A149" s="21"/>
    </row>
    <row r="150" ht="14.25" customHeight="1">
      <c r="A150" s="21"/>
    </row>
    <row r="151" ht="14.25" customHeight="1">
      <c r="A151" s="21"/>
    </row>
    <row r="152" ht="14.25" customHeight="1">
      <c r="A152" s="21"/>
    </row>
    <row r="153" ht="14.25" customHeight="1">
      <c r="A153" s="21"/>
    </row>
    <row r="154" ht="14.25" customHeight="1">
      <c r="A154" s="21"/>
    </row>
    <row r="155" ht="14.25" customHeight="1">
      <c r="A155" s="21"/>
    </row>
    <row r="156" ht="14.25" customHeight="1">
      <c r="A156" s="21"/>
    </row>
    <row r="157" ht="14.25" customHeight="1">
      <c r="A157" s="21"/>
    </row>
    <row r="158" ht="14.25" customHeight="1">
      <c r="A158" s="21"/>
    </row>
    <row r="159" ht="14.25" customHeight="1">
      <c r="A159" s="21"/>
    </row>
    <row r="160" ht="14.25" customHeight="1">
      <c r="A160" s="21"/>
    </row>
    <row r="161" ht="14.25" customHeight="1">
      <c r="A161" s="21"/>
    </row>
    <row r="162" ht="14.25" customHeight="1">
      <c r="A162" s="21"/>
    </row>
    <row r="163" ht="14.25" customHeight="1">
      <c r="A163" s="21"/>
    </row>
    <row r="164" ht="14.25" customHeight="1">
      <c r="A164" s="21"/>
    </row>
    <row r="165" ht="14.25" customHeight="1">
      <c r="A165" s="21"/>
    </row>
    <row r="166" ht="14.25" customHeight="1">
      <c r="A166" s="21"/>
    </row>
    <row r="167" ht="14.25" customHeight="1">
      <c r="A167" s="21"/>
    </row>
    <row r="168" ht="14.25" customHeight="1">
      <c r="A168" s="21"/>
    </row>
    <row r="169" ht="14.25" customHeight="1">
      <c r="A169" s="21"/>
    </row>
    <row r="170" ht="14.25" customHeight="1">
      <c r="A170" s="21"/>
    </row>
    <row r="171" ht="14.25" customHeight="1">
      <c r="A171" s="21"/>
    </row>
    <row r="172" ht="14.25" customHeight="1">
      <c r="A172" s="21"/>
    </row>
    <row r="173" ht="14.25" customHeight="1">
      <c r="A173" s="21"/>
    </row>
    <row r="174" ht="14.25" customHeight="1">
      <c r="A174" s="21"/>
    </row>
    <row r="175" ht="14.25" customHeight="1">
      <c r="A175" s="21"/>
    </row>
    <row r="176" ht="14.25" customHeight="1">
      <c r="A176" s="21"/>
    </row>
    <row r="177" ht="14.25" customHeight="1">
      <c r="A177" s="21"/>
    </row>
    <row r="178" ht="14.25" customHeight="1">
      <c r="A178" s="21"/>
    </row>
    <row r="179" ht="14.25" customHeight="1">
      <c r="A179" s="21"/>
    </row>
    <row r="180" ht="14.25" customHeight="1">
      <c r="A180" s="21"/>
    </row>
    <row r="181" ht="14.25" customHeight="1">
      <c r="A181" s="21"/>
    </row>
    <row r="182" ht="14.25" customHeight="1">
      <c r="A182" s="21"/>
    </row>
    <row r="183" ht="14.25" customHeight="1">
      <c r="A183" s="21"/>
    </row>
    <row r="184" ht="14.25" customHeight="1">
      <c r="A184" s="21"/>
    </row>
    <row r="185" ht="14.25" customHeight="1">
      <c r="A185" s="21"/>
    </row>
    <row r="186" ht="14.25" customHeight="1">
      <c r="A186" s="21"/>
    </row>
    <row r="187" ht="14.25" customHeight="1">
      <c r="A187" s="21"/>
    </row>
    <row r="188" ht="14.25" customHeight="1">
      <c r="A188" s="21"/>
    </row>
    <row r="189" ht="14.25" customHeight="1">
      <c r="A189" s="21"/>
    </row>
    <row r="190" ht="14.25" customHeight="1">
      <c r="A190" s="21"/>
    </row>
    <row r="191" ht="14.25" customHeight="1">
      <c r="A191" s="21"/>
    </row>
    <row r="192" ht="14.25" customHeight="1">
      <c r="A192" s="21"/>
    </row>
    <row r="193" ht="14.25" customHeight="1">
      <c r="A193" s="21"/>
    </row>
    <row r="194" ht="14.25" customHeight="1">
      <c r="A194" s="21"/>
    </row>
    <row r="195" ht="14.25" customHeight="1">
      <c r="A195" s="21"/>
    </row>
    <row r="196" ht="14.25" customHeight="1">
      <c r="A196" s="21"/>
    </row>
    <row r="197" ht="14.25" customHeight="1">
      <c r="A197" s="21"/>
    </row>
    <row r="198" ht="14.25" customHeight="1">
      <c r="A198" s="21"/>
    </row>
    <row r="199" ht="14.25" customHeight="1">
      <c r="A199" s="21"/>
    </row>
    <row r="200" ht="14.25" customHeight="1">
      <c r="A200" s="21"/>
    </row>
    <row r="201" ht="14.25" customHeight="1">
      <c r="A201" s="21"/>
    </row>
    <row r="202" ht="14.25" customHeight="1">
      <c r="A202" s="21"/>
    </row>
    <row r="203" ht="14.25" customHeight="1">
      <c r="A203" s="21"/>
    </row>
    <row r="204" ht="14.25" customHeight="1">
      <c r="A204" s="21"/>
    </row>
    <row r="205" ht="14.25" customHeight="1">
      <c r="A205" s="21"/>
    </row>
    <row r="206" ht="14.25" customHeight="1">
      <c r="A206" s="21"/>
    </row>
    <row r="207" ht="14.25" customHeight="1">
      <c r="A207" s="21"/>
    </row>
    <row r="208" ht="14.25" customHeight="1">
      <c r="A208" s="21"/>
    </row>
    <row r="209" ht="14.25" customHeight="1">
      <c r="A209" s="21"/>
    </row>
    <row r="210" ht="14.25" customHeight="1">
      <c r="A210" s="21"/>
    </row>
    <row r="211" ht="14.25" customHeight="1">
      <c r="A211" s="21"/>
    </row>
    <row r="212" ht="14.25" customHeight="1">
      <c r="A212" s="21"/>
    </row>
    <row r="213" ht="14.25" customHeight="1">
      <c r="A213" s="21"/>
    </row>
    <row r="214" ht="14.25" customHeight="1">
      <c r="A214" s="21"/>
    </row>
    <row r="215" ht="14.25" customHeight="1">
      <c r="A215" s="21"/>
    </row>
    <row r="216" ht="14.25" customHeight="1">
      <c r="A216" s="21"/>
    </row>
    <row r="217" ht="14.25" customHeight="1">
      <c r="A217" s="21"/>
    </row>
    <row r="218" ht="14.25" customHeight="1">
      <c r="A218" s="21"/>
    </row>
    <row r="219" ht="14.25" customHeight="1">
      <c r="A219" s="21"/>
    </row>
    <row r="220" ht="14.25" customHeight="1">
      <c r="A220" s="21"/>
    </row>
    <row r="221" ht="14.25" customHeight="1">
      <c r="A221" s="21"/>
    </row>
    <row r="222" ht="14.25" customHeight="1">
      <c r="A222" s="21"/>
    </row>
    <row r="223" ht="14.25" customHeight="1">
      <c r="A223" s="21"/>
    </row>
    <row r="224" ht="14.25" customHeight="1">
      <c r="A224" s="21"/>
    </row>
    <row r="225" ht="14.25" customHeight="1">
      <c r="A225" s="21"/>
    </row>
    <row r="226" ht="14.25" customHeight="1">
      <c r="A226" s="21"/>
    </row>
    <row r="227" ht="14.25" customHeight="1">
      <c r="A227" s="21"/>
    </row>
    <row r="228" ht="14.25" customHeight="1">
      <c r="A228" s="21"/>
    </row>
    <row r="229" ht="14.25" customHeight="1">
      <c r="A229" s="21"/>
    </row>
    <row r="230" ht="14.25" customHeight="1">
      <c r="A230" s="21"/>
    </row>
    <row r="231" ht="14.25" customHeight="1">
      <c r="A231" s="21"/>
    </row>
    <row r="232" ht="14.25" customHeight="1">
      <c r="A232" s="21"/>
    </row>
    <row r="233" ht="14.25" customHeight="1">
      <c r="A233" s="21"/>
    </row>
    <row r="234" ht="14.25" customHeight="1">
      <c r="A234" s="21"/>
    </row>
    <row r="235" ht="14.25" customHeight="1">
      <c r="A235" s="21"/>
    </row>
    <row r="236" ht="14.25" customHeight="1">
      <c r="A236" s="21"/>
    </row>
    <row r="237" ht="14.25" customHeight="1">
      <c r="A237" s="21"/>
    </row>
    <row r="238" ht="14.25" customHeight="1">
      <c r="A238" s="21"/>
    </row>
    <row r="239" ht="14.25" customHeight="1">
      <c r="A239" s="21"/>
    </row>
    <row r="240" ht="14.25" customHeight="1">
      <c r="A240" s="21"/>
    </row>
    <row r="241" ht="14.25" customHeight="1">
      <c r="A241" s="21"/>
    </row>
    <row r="242" ht="14.25" customHeight="1">
      <c r="A242" s="21"/>
    </row>
    <row r="243" ht="14.25" customHeight="1">
      <c r="A243" s="21"/>
    </row>
    <row r="244" ht="14.25" customHeight="1">
      <c r="A244" s="21"/>
    </row>
    <row r="245" ht="14.25" customHeight="1">
      <c r="A245" s="21"/>
    </row>
    <row r="246" ht="14.25" customHeight="1">
      <c r="A246" s="21"/>
    </row>
    <row r="247" ht="14.25" customHeight="1">
      <c r="A247" s="21"/>
    </row>
    <row r="248" ht="14.25" customHeight="1">
      <c r="A248" s="21"/>
    </row>
    <row r="249" ht="14.25" customHeight="1">
      <c r="A249" s="21"/>
    </row>
    <row r="250" ht="14.25" customHeight="1">
      <c r="A250" s="21"/>
    </row>
    <row r="251" ht="14.25" customHeight="1">
      <c r="A251" s="21"/>
    </row>
    <row r="252" ht="14.25" customHeight="1">
      <c r="A252" s="21"/>
    </row>
    <row r="253" ht="14.25" customHeight="1">
      <c r="A253" s="21"/>
    </row>
    <row r="254" ht="14.25" customHeight="1">
      <c r="A254" s="21"/>
    </row>
    <row r="255" ht="14.25" customHeight="1">
      <c r="A255" s="21"/>
    </row>
    <row r="256" ht="14.25" customHeight="1">
      <c r="A256" s="21"/>
    </row>
    <row r="257" ht="14.25" customHeight="1">
      <c r="A257" s="21"/>
    </row>
    <row r="258" ht="14.25" customHeight="1">
      <c r="A258" s="21"/>
    </row>
    <row r="259" ht="14.25" customHeight="1">
      <c r="A259" s="21"/>
    </row>
    <row r="260" ht="14.25" customHeight="1">
      <c r="A260" s="21"/>
    </row>
    <row r="261" ht="14.25" customHeight="1">
      <c r="A261" s="21"/>
    </row>
    <row r="262" ht="14.25" customHeight="1">
      <c r="A262" s="21"/>
    </row>
    <row r="263" ht="14.25" customHeight="1">
      <c r="A263" s="21"/>
    </row>
    <row r="264" ht="14.25" customHeight="1">
      <c r="A264" s="21"/>
    </row>
    <row r="265" ht="14.25" customHeight="1">
      <c r="A265" s="21"/>
    </row>
    <row r="266" ht="14.25" customHeight="1">
      <c r="A266" s="21"/>
    </row>
    <row r="267" ht="14.25" customHeight="1">
      <c r="A267" s="21"/>
    </row>
    <row r="268" ht="14.25" customHeight="1">
      <c r="A268" s="21"/>
    </row>
    <row r="269" ht="14.25" customHeight="1">
      <c r="A269" s="21"/>
    </row>
    <row r="270" ht="14.25" customHeight="1">
      <c r="A270" s="21"/>
    </row>
    <row r="271" ht="14.25" customHeight="1">
      <c r="A271" s="21"/>
    </row>
    <row r="272" ht="14.25" customHeight="1">
      <c r="A272" s="21"/>
    </row>
    <row r="273" ht="14.25" customHeight="1">
      <c r="A273" s="21"/>
    </row>
    <row r="274" ht="14.25" customHeight="1">
      <c r="A274" s="21"/>
    </row>
    <row r="275" ht="14.25" customHeight="1">
      <c r="A275" s="21"/>
    </row>
    <row r="276" ht="14.25" customHeight="1">
      <c r="A276" s="21"/>
    </row>
    <row r="277" ht="14.25" customHeight="1">
      <c r="A277" s="21"/>
    </row>
    <row r="278" ht="14.25" customHeight="1">
      <c r="A278" s="21"/>
    </row>
    <row r="279" ht="14.25" customHeight="1">
      <c r="A279" s="21"/>
    </row>
    <row r="280" ht="14.25" customHeight="1">
      <c r="A280" s="21"/>
    </row>
    <row r="281" ht="14.25" customHeight="1">
      <c r="A281" s="21"/>
    </row>
    <row r="282" ht="14.25" customHeight="1">
      <c r="A282" s="21"/>
    </row>
    <row r="283" ht="14.25" customHeight="1">
      <c r="A283" s="21"/>
    </row>
    <row r="284" ht="14.25" customHeight="1">
      <c r="A284" s="21"/>
    </row>
    <row r="285" ht="14.25" customHeight="1">
      <c r="A285" s="21"/>
    </row>
    <row r="286" ht="14.25" customHeight="1">
      <c r="A286" s="21"/>
    </row>
    <row r="287" ht="14.25" customHeight="1">
      <c r="A287" s="21"/>
    </row>
    <row r="288" ht="14.25" customHeight="1">
      <c r="A288" s="21"/>
    </row>
    <row r="289" ht="14.25" customHeight="1">
      <c r="A289" s="21"/>
    </row>
    <row r="290" ht="14.25" customHeight="1">
      <c r="A290" s="21"/>
    </row>
    <row r="291" ht="14.25" customHeight="1">
      <c r="A291" s="21"/>
    </row>
    <row r="292" ht="14.25" customHeight="1">
      <c r="A292" s="21"/>
    </row>
    <row r="293" ht="14.25" customHeight="1">
      <c r="A293" s="21"/>
    </row>
    <row r="294" ht="14.25" customHeight="1">
      <c r="A294" s="21"/>
    </row>
    <row r="295" ht="14.25" customHeight="1">
      <c r="A295" s="21"/>
    </row>
    <row r="296" ht="14.25" customHeight="1">
      <c r="A296" s="21"/>
    </row>
    <row r="297" ht="14.25" customHeight="1">
      <c r="A297" s="21"/>
    </row>
    <row r="298" ht="14.25" customHeight="1">
      <c r="A298" s="21"/>
    </row>
    <row r="299" ht="14.25" customHeight="1">
      <c r="A299" s="21"/>
    </row>
    <row r="300" ht="14.25" customHeight="1">
      <c r="A300" s="21"/>
    </row>
    <row r="301" ht="14.25" customHeight="1">
      <c r="A301" s="21"/>
    </row>
    <row r="302" ht="14.25" customHeight="1">
      <c r="A302" s="21"/>
    </row>
    <row r="303" ht="14.25" customHeight="1">
      <c r="A303" s="21"/>
    </row>
    <row r="304" ht="14.25" customHeight="1">
      <c r="A304" s="21"/>
    </row>
    <row r="305" ht="14.25" customHeight="1">
      <c r="A305" s="21"/>
    </row>
    <row r="306" ht="14.25" customHeight="1">
      <c r="A306" s="21"/>
    </row>
    <row r="307" ht="14.25" customHeight="1">
      <c r="A307" s="21"/>
    </row>
    <row r="308" ht="14.25" customHeight="1">
      <c r="A308" s="21"/>
    </row>
    <row r="309" ht="14.25" customHeight="1">
      <c r="A309" s="21"/>
    </row>
    <row r="310" ht="14.25" customHeight="1">
      <c r="A310" s="21"/>
    </row>
    <row r="311" ht="14.25" customHeight="1">
      <c r="A311" s="21"/>
    </row>
    <row r="312" ht="14.25" customHeight="1">
      <c r="A312" s="21"/>
    </row>
    <row r="313" ht="14.25" customHeight="1">
      <c r="A313" s="21"/>
    </row>
    <row r="314" ht="14.25" customHeight="1">
      <c r="A314" s="21"/>
    </row>
    <row r="315" ht="14.25" customHeight="1">
      <c r="A315" s="21"/>
    </row>
    <row r="316" ht="14.25" customHeight="1">
      <c r="A316" s="21"/>
    </row>
    <row r="317" ht="14.25" customHeight="1">
      <c r="A317" s="21"/>
    </row>
    <row r="318" ht="14.25" customHeight="1">
      <c r="A318" s="21"/>
    </row>
    <row r="319" ht="14.25" customHeight="1">
      <c r="A319" s="21"/>
    </row>
    <row r="320" ht="14.25" customHeight="1">
      <c r="A320" s="21"/>
    </row>
    <row r="321" ht="14.25" customHeight="1">
      <c r="A321" s="21"/>
    </row>
    <row r="322" ht="14.25" customHeight="1">
      <c r="A322" s="21"/>
    </row>
    <row r="323" ht="14.25" customHeight="1">
      <c r="A323" s="21"/>
    </row>
    <row r="324" ht="14.25" customHeight="1">
      <c r="A324" s="21"/>
    </row>
    <row r="325" ht="14.25" customHeight="1">
      <c r="A325" s="21"/>
    </row>
    <row r="326" ht="14.25" customHeight="1">
      <c r="A326" s="21"/>
    </row>
    <row r="327" ht="14.25" customHeight="1">
      <c r="A327" s="21"/>
    </row>
    <row r="328" ht="14.25" customHeight="1">
      <c r="A328" s="21"/>
    </row>
    <row r="329" ht="14.25" customHeight="1">
      <c r="A329" s="21"/>
    </row>
    <row r="330" ht="14.25" customHeight="1">
      <c r="A330" s="21"/>
    </row>
    <row r="331" ht="14.25" customHeight="1">
      <c r="A331" s="21"/>
    </row>
    <row r="332" ht="14.25" customHeight="1">
      <c r="A332" s="21"/>
    </row>
    <row r="333" ht="14.25" customHeight="1">
      <c r="A333" s="21"/>
    </row>
    <row r="334" ht="14.25" customHeight="1">
      <c r="A334" s="21"/>
    </row>
    <row r="335" ht="14.25" customHeight="1">
      <c r="A335" s="21"/>
    </row>
    <row r="336" ht="14.25" customHeight="1">
      <c r="A336" s="21"/>
    </row>
    <row r="337" ht="14.25" customHeight="1">
      <c r="A337" s="21"/>
    </row>
    <row r="338" ht="14.25" customHeight="1">
      <c r="A338" s="21"/>
    </row>
    <row r="339" ht="14.25" customHeight="1">
      <c r="A339" s="21"/>
    </row>
    <row r="340" ht="14.25" customHeight="1">
      <c r="A340" s="21"/>
    </row>
    <row r="341" ht="14.25" customHeight="1">
      <c r="A341" s="21"/>
    </row>
    <row r="342" ht="14.25" customHeight="1">
      <c r="A342" s="21"/>
    </row>
    <row r="343" ht="14.25" customHeight="1">
      <c r="A343" s="21"/>
    </row>
    <row r="344" ht="14.25" customHeight="1">
      <c r="A344" s="21"/>
    </row>
    <row r="345" ht="14.25" customHeight="1">
      <c r="A345" s="21"/>
    </row>
    <row r="346" ht="14.25" customHeight="1">
      <c r="A346" s="21"/>
    </row>
    <row r="347" ht="14.25" customHeight="1">
      <c r="A347" s="21"/>
    </row>
    <row r="348" ht="14.25" customHeight="1">
      <c r="A348" s="21"/>
    </row>
    <row r="349" ht="14.25" customHeight="1">
      <c r="A349" s="21"/>
    </row>
    <row r="350" ht="14.25" customHeight="1">
      <c r="A350" s="21"/>
    </row>
    <row r="351" ht="14.25" customHeight="1">
      <c r="A351" s="21"/>
    </row>
    <row r="352" ht="14.25" customHeight="1">
      <c r="A352" s="21"/>
    </row>
    <row r="353" ht="14.25" customHeight="1">
      <c r="A353" s="21"/>
    </row>
    <row r="354" ht="14.25" customHeight="1">
      <c r="A354" s="21"/>
    </row>
    <row r="355" ht="14.25" customHeight="1">
      <c r="A355" s="21"/>
    </row>
    <row r="356" ht="14.25" customHeight="1">
      <c r="A356" s="21"/>
    </row>
    <row r="357" ht="14.25" customHeight="1">
      <c r="A357" s="21"/>
    </row>
    <row r="358" ht="14.25" customHeight="1">
      <c r="A358" s="21"/>
    </row>
    <row r="359" ht="14.25" customHeight="1">
      <c r="A359" s="21"/>
    </row>
    <row r="360" ht="14.25" customHeight="1">
      <c r="A360" s="21"/>
    </row>
    <row r="361" ht="14.25" customHeight="1">
      <c r="A361" s="21"/>
    </row>
    <row r="362" ht="14.25" customHeight="1">
      <c r="A362" s="21"/>
    </row>
    <row r="363" ht="14.25" customHeight="1">
      <c r="A363" s="21"/>
    </row>
    <row r="364" ht="14.25" customHeight="1">
      <c r="A364" s="21"/>
    </row>
    <row r="365" ht="14.25" customHeight="1">
      <c r="A365" s="21"/>
    </row>
    <row r="366" ht="14.25" customHeight="1">
      <c r="A366" s="21"/>
    </row>
    <row r="367" ht="14.25" customHeight="1">
      <c r="A367" s="21"/>
    </row>
    <row r="368" ht="14.25" customHeight="1">
      <c r="A368" s="21"/>
    </row>
    <row r="369" ht="14.25" customHeight="1">
      <c r="A369" s="21"/>
    </row>
    <row r="370" ht="14.25" customHeight="1">
      <c r="A370" s="21"/>
    </row>
    <row r="371" ht="14.25" customHeight="1">
      <c r="A371" s="21"/>
    </row>
    <row r="372" ht="14.25" customHeight="1">
      <c r="A372" s="21"/>
    </row>
    <row r="373" ht="14.25" customHeight="1">
      <c r="A373" s="21"/>
    </row>
    <row r="374" ht="14.25" customHeight="1">
      <c r="A374" s="21"/>
    </row>
    <row r="375" ht="14.25" customHeight="1">
      <c r="A375" s="21"/>
    </row>
    <row r="376" ht="14.25" customHeight="1">
      <c r="A376" s="21"/>
    </row>
    <row r="377" ht="14.25" customHeight="1">
      <c r="A377" s="21"/>
    </row>
    <row r="378" ht="14.25" customHeight="1">
      <c r="A378" s="21"/>
    </row>
    <row r="379" ht="14.25" customHeight="1">
      <c r="A379" s="21"/>
    </row>
    <row r="380" ht="14.25" customHeight="1">
      <c r="A380" s="21"/>
    </row>
    <row r="381" ht="14.25" customHeight="1">
      <c r="A381" s="21"/>
    </row>
    <row r="382" ht="14.25" customHeight="1">
      <c r="A382" s="21"/>
    </row>
    <row r="383" ht="14.25" customHeight="1">
      <c r="A383" s="21"/>
    </row>
    <row r="384" ht="14.25" customHeight="1">
      <c r="A384" s="21"/>
    </row>
    <row r="385" ht="14.25" customHeight="1">
      <c r="A385" s="21"/>
    </row>
    <row r="386" ht="14.25" customHeight="1">
      <c r="A386" s="21"/>
    </row>
    <row r="387" ht="14.25" customHeight="1">
      <c r="A387" s="21"/>
    </row>
    <row r="388" ht="14.25" customHeight="1">
      <c r="A388" s="21"/>
    </row>
    <row r="389" ht="14.25" customHeight="1">
      <c r="A389" s="21"/>
    </row>
    <row r="390" ht="14.25" customHeight="1">
      <c r="A390" s="21"/>
    </row>
    <row r="391" ht="14.25" customHeight="1">
      <c r="A391" s="21"/>
    </row>
    <row r="392" ht="14.25" customHeight="1">
      <c r="A392" s="21"/>
    </row>
    <row r="393" ht="14.25" customHeight="1">
      <c r="A393" s="21"/>
    </row>
    <row r="394" ht="14.25" customHeight="1">
      <c r="A394" s="21"/>
    </row>
    <row r="395" ht="14.25" customHeight="1">
      <c r="A395" s="21"/>
    </row>
    <row r="396" ht="14.25" customHeight="1">
      <c r="A396" s="21"/>
    </row>
    <row r="397" ht="14.25" customHeight="1">
      <c r="A397" s="21"/>
    </row>
    <row r="398" ht="14.25" customHeight="1">
      <c r="A398" s="21"/>
    </row>
    <row r="399" ht="14.25" customHeight="1">
      <c r="A399" s="21"/>
    </row>
    <row r="400" ht="14.25" customHeight="1">
      <c r="A400" s="21"/>
    </row>
    <row r="401" ht="14.25" customHeight="1">
      <c r="A401" s="21"/>
    </row>
    <row r="402" ht="14.25" customHeight="1">
      <c r="A402" s="21"/>
    </row>
    <row r="403" ht="14.25" customHeight="1">
      <c r="A403" s="21"/>
    </row>
    <row r="404" ht="14.25" customHeight="1">
      <c r="A404" s="21"/>
    </row>
    <row r="405" ht="14.25" customHeight="1">
      <c r="A405" s="21"/>
    </row>
    <row r="406" ht="14.25" customHeight="1">
      <c r="A406" s="21"/>
    </row>
    <row r="407" ht="14.25" customHeight="1">
      <c r="A407" s="21"/>
    </row>
    <row r="408" ht="14.25" customHeight="1">
      <c r="A408" s="21"/>
    </row>
    <row r="409" ht="14.25" customHeight="1">
      <c r="A409" s="21"/>
    </row>
    <row r="410" ht="14.25" customHeight="1">
      <c r="A410" s="21"/>
    </row>
    <row r="411" ht="14.25" customHeight="1">
      <c r="A411" s="21"/>
    </row>
    <row r="412" ht="14.25" customHeight="1">
      <c r="A412" s="21"/>
    </row>
    <row r="413" ht="14.25" customHeight="1">
      <c r="A413" s="21"/>
    </row>
    <row r="414" ht="14.25" customHeight="1">
      <c r="A414" s="21"/>
    </row>
    <row r="415" ht="14.25" customHeight="1">
      <c r="A415" s="21"/>
    </row>
    <row r="416" ht="14.25" customHeight="1">
      <c r="A416" s="21"/>
    </row>
    <row r="417" ht="14.25" customHeight="1">
      <c r="A417" s="21"/>
    </row>
    <row r="418" ht="14.25" customHeight="1">
      <c r="A418" s="21"/>
    </row>
    <row r="419" ht="14.25" customHeight="1">
      <c r="A419" s="21"/>
    </row>
    <row r="420" ht="14.25" customHeight="1">
      <c r="A420" s="21"/>
    </row>
    <row r="421" ht="14.25" customHeight="1">
      <c r="A421" s="21"/>
    </row>
    <row r="422" ht="14.25" customHeight="1">
      <c r="A422" s="21"/>
    </row>
    <row r="423" ht="14.25" customHeight="1">
      <c r="A423" s="21"/>
    </row>
    <row r="424" ht="14.25" customHeight="1">
      <c r="A424" s="21"/>
    </row>
    <row r="425" ht="14.25" customHeight="1">
      <c r="A425" s="21"/>
    </row>
    <row r="426" ht="14.25" customHeight="1">
      <c r="A426" s="21"/>
    </row>
    <row r="427" ht="14.25" customHeight="1">
      <c r="A427" s="21"/>
    </row>
    <row r="428" ht="14.25" customHeight="1">
      <c r="A428" s="21"/>
    </row>
    <row r="429" ht="14.25" customHeight="1">
      <c r="A429" s="21"/>
    </row>
    <row r="430" ht="14.25" customHeight="1">
      <c r="A430" s="21"/>
    </row>
    <row r="431" ht="14.25" customHeight="1">
      <c r="A431" s="21"/>
    </row>
    <row r="432" ht="14.25" customHeight="1">
      <c r="A432" s="21"/>
    </row>
    <row r="433" ht="14.25" customHeight="1">
      <c r="A433" s="21"/>
    </row>
    <row r="434" ht="14.25" customHeight="1">
      <c r="A434" s="21"/>
    </row>
    <row r="435" ht="14.25" customHeight="1">
      <c r="A435" s="21"/>
    </row>
    <row r="436" ht="14.25" customHeight="1">
      <c r="A436" s="21"/>
    </row>
    <row r="437" ht="14.25" customHeight="1">
      <c r="A437" s="21"/>
    </row>
    <row r="438" ht="14.25" customHeight="1">
      <c r="A438" s="21"/>
    </row>
    <row r="439" ht="14.25" customHeight="1">
      <c r="A439" s="21"/>
    </row>
    <row r="440" ht="14.25" customHeight="1">
      <c r="A440" s="21"/>
    </row>
    <row r="441" ht="14.25" customHeight="1">
      <c r="A441" s="21"/>
    </row>
    <row r="442" ht="14.25" customHeight="1">
      <c r="A442" s="21"/>
    </row>
    <row r="443" ht="14.25" customHeight="1">
      <c r="A443" s="21"/>
    </row>
    <row r="444" ht="14.25" customHeight="1">
      <c r="A444" s="21"/>
    </row>
    <row r="445" ht="14.25" customHeight="1">
      <c r="A445" s="21"/>
    </row>
    <row r="446" ht="14.25" customHeight="1">
      <c r="A446" s="21"/>
    </row>
    <row r="447" ht="14.25" customHeight="1">
      <c r="A447" s="21"/>
    </row>
    <row r="448" ht="14.25" customHeight="1">
      <c r="A448" s="21"/>
    </row>
    <row r="449" ht="14.25" customHeight="1">
      <c r="A449" s="21"/>
    </row>
    <row r="450" ht="14.25" customHeight="1">
      <c r="A450" s="21"/>
    </row>
    <row r="451" ht="14.25" customHeight="1">
      <c r="A451" s="21"/>
    </row>
    <row r="452" ht="14.25" customHeight="1">
      <c r="A452" s="21"/>
    </row>
    <row r="453" ht="14.25" customHeight="1">
      <c r="A453" s="21"/>
    </row>
    <row r="454" ht="14.25" customHeight="1">
      <c r="A454" s="21"/>
    </row>
    <row r="455" ht="14.25" customHeight="1">
      <c r="A455" s="21"/>
    </row>
    <row r="456" ht="14.25" customHeight="1">
      <c r="A456" s="21"/>
    </row>
    <row r="457" ht="14.25" customHeight="1">
      <c r="A457" s="21"/>
    </row>
    <row r="458" ht="14.25" customHeight="1">
      <c r="A458" s="21"/>
    </row>
    <row r="459" ht="14.25" customHeight="1">
      <c r="A459" s="21"/>
    </row>
    <row r="460" ht="14.25" customHeight="1">
      <c r="A460" s="21"/>
    </row>
    <row r="461" ht="14.25" customHeight="1">
      <c r="A461" s="21"/>
    </row>
    <row r="462" ht="14.25" customHeight="1">
      <c r="A462" s="21"/>
    </row>
    <row r="463" ht="14.25" customHeight="1">
      <c r="A463" s="21"/>
    </row>
    <row r="464" ht="14.25" customHeight="1">
      <c r="A464" s="21"/>
    </row>
    <row r="465" ht="14.25" customHeight="1">
      <c r="A465" s="21"/>
    </row>
    <row r="466" ht="14.25" customHeight="1">
      <c r="A466" s="21"/>
    </row>
    <row r="467" ht="14.25" customHeight="1">
      <c r="A467" s="21"/>
    </row>
    <row r="468" ht="14.25" customHeight="1">
      <c r="A468" s="21"/>
    </row>
    <row r="469" ht="14.25" customHeight="1">
      <c r="A469" s="21"/>
    </row>
    <row r="470" ht="14.25" customHeight="1">
      <c r="A470" s="21"/>
    </row>
    <row r="471" ht="14.25" customHeight="1">
      <c r="A471" s="21"/>
    </row>
    <row r="472" ht="14.25" customHeight="1">
      <c r="A472" s="21"/>
    </row>
    <row r="473" ht="14.25" customHeight="1">
      <c r="A473" s="21"/>
    </row>
    <row r="474" ht="14.25" customHeight="1">
      <c r="A474" s="21"/>
    </row>
    <row r="475" ht="14.25" customHeight="1">
      <c r="A475" s="21"/>
    </row>
    <row r="476" ht="14.25" customHeight="1">
      <c r="A476" s="21"/>
    </row>
    <row r="477" ht="14.25" customHeight="1">
      <c r="A477" s="21"/>
    </row>
    <row r="478" ht="14.25" customHeight="1">
      <c r="A478" s="21"/>
    </row>
    <row r="479" ht="14.25" customHeight="1">
      <c r="A479" s="21"/>
    </row>
    <row r="480" ht="14.25" customHeight="1">
      <c r="A480" s="21"/>
    </row>
    <row r="481" ht="14.25" customHeight="1">
      <c r="A481" s="21"/>
    </row>
    <row r="482" ht="14.25" customHeight="1">
      <c r="A482" s="21"/>
    </row>
    <row r="483" ht="14.25" customHeight="1">
      <c r="A483" s="21"/>
    </row>
    <row r="484" ht="14.25" customHeight="1">
      <c r="A484" s="21"/>
    </row>
    <row r="485" ht="14.25" customHeight="1">
      <c r="A485" s="21"/>
    </row>
    <row r="486" ht="14.25" customHeight="1">
      <c r="A486" s="21"/>
    </row>
    <row r="487" ht="14.25" customHeight="1">
      <c r="A487" s="21"/>
    </row>
    <row r="488" ht="14.25" customHeight="1">
      <c r="A488" s="21"/>
    </row>
    <row r="489" ht="14.25" customHeight="1">
      <c r="A489" s="21"/>
    </row>
    <row r="490" ht="14.25" customHeight="1">
      <c r="A490" s="21"/>
    </row>
    <row r="491" ht="14.25" customHeight="1">
      <c r="A491" s="21"/>
    </row>
    <row r="492" ht="14.25" customHeight="1">
      <c r="A492" s="21"/>
    </row>
    <row r="493" ht="14.25" customHeight="1">
      <c r="A493" s="21"/>
    </row>
    <row r="494" ht="14.25" customHeight="1">
      <c r="A494" s="21"/>
    </row>
    <row r="495" ht="14.25" customHeight="1">
      <c r="A495" s="21"/>
    </row>
    <row r="496" ht="14.25" customHeight="1">
      <c r="A496" s="21"/>
    </row>
    <row r="497" ht="14.25" customHeight="1">
      <c r="A497" s="21"/>
    </row>
    <row r="498" ht="14.25" customHeight="1">
      <c r="A498" s="21"/>
    </row>
    <row r="499" ht="14.25" customHeight="1">
      <c r="A499" s="21"/>
    </row>
    <row r="500" ht="14.25" customHeight="1">
      <c r="A500" s="21"/>
    </row>
    <row r="501" ht="14.25" customHeight="1">
      <c r="A501" s="21"/>
    </row>
    <row r="502" ht="14.25" customHeight="1">
      <c r="A502" s="21"/>
    </row>
    <row r="503" ht="14.25" customHeight="1">
      <c r="A503" s="21"/>
    </row>
    <row r="504" ht="14.25" customHeight="1">
      <c r="A504" s="21"/>
    </row>
    <row r="505" ht="14.25" customHeight="1">
      <c r="A505" s="21"/>
    </row>
    <row r="506" ht="14.25" customHeight="1">
      <c r="A506" s="21"/>
    </row>
    <row r="507" ht="14.25" customHeight="1">
      <c r="A507" s="21"/>
    </row>
    <row r="508" ht="14.25" customHeight="1">
      <c r="A508" s="21"/>
    </row>
    <row r="509" ht="14.25" customHeight="1">
      <c r="A509" s="21"/>
    </row>
    <row r="510" ht="14.25" customHeight="1">
      <c r="A510" s="21"/>
    </row>
    <row r="511" ht="14.25" customHeight="1">
      <c r="A511" s="21"/>
    </row>
    <row r="512" ht="14.25" customHeight="1">
      <c r="A512" s="21"/>
    </row>
    <row r="513" ht="14.25" customHeight="1">
      <c r="A513" s="21"/>
    </row>
    <row r="514" ht="14.25" customHeight="1">
      <c r="A514" s="21"/>
    </row>
    <row r="515" ht="14.25" customHeight="1">
      <c r="A515" s="21"/>
    </row>
    <row r="516" ht="14.25" customHeight="1">
      <c r="A516" s="21"/>
    </row>
    <row r="517" ht="14.25" customHeight="1">
      <c r="A517" s="21"/>
    </row>
    <row r="518" ht="14.25" customHeight="1">
      <c r="A518" s="21"/>
    </row>
    <row r="519" ht="14.25" customHeight="1">
      <c r="A519" s="21"/>
    </row>
    <row r="520" ht="14.25" customHeight="1">
      <c r="A520" s="21"/>
    </row>
    <row r="521" ht="14.25" customHeight="1">
      <c r="A521" s="21"/>
    </row>
    <row r="522" ht="14.25" customHeight="1">
      <c r="A522" s="21"/>
    </row>
    <row r="523" ht="14.25" customHeight="1">
      <c r="A523" s="21"/>
    </row>
    <row r="524" ht="14.25" customHeight="1">
      <c r="A524" s="21"/>
    </row>
    <row r="525" ht="14.25" customHeight="1">
      <c r="A525" s="21"/>
    </row>
    <row r="526" ht="14.25" customHeight="1">
      <c r="A526" s="21"/>
    </row>
    <row r="527" ht="14.25" customHeight="1">
      <c r="A527" s="21"/>
    </row>
    <row r="528" ht="14.25" customHeight="1">
      <c r="A528" s="21"/>
    </row>
    <row r="529" ht="14.25" customHeight="1">
      <c r="A529" s="21"/>
    </row>
    <row r="530" ht="14.25" customHeight="1">
      <c r="A530" s="21"/>
    </row>
    <row r="531" ht="14.25" customHeight="1">
      <c r="A531" s="21"/>
    </row>
    <row r="532" ht="14.25" customHeight="1">
      <c r="A532" s="21"/>
    </row>
    <row r="533" ht="14.25" customHeight="1">
      <c r="A533" s="21"/>
    </row>
    <row r="534" ht="14.25" customHeight="1">
      <c r="A534" s="21"/>
    </row>
    <row r="535" ht="14.25" customHeight="1">
      <c r="A535" s="21"/>
    </row>
    <row r="536" ht="14.25" customHeight="1">
      <c r="A536" s="21"/>
    </row>
    <row r="537" ht="14.25" customHeight="1">
      <c r="A537" s="21"/>
    </row>
    <row r="538" ht="14.25" customHeight="1">
      <c r="A538" s="21"/>
    </row>
    <row r="539" ht="14.25" customHeight="1">
      <c r="A539" s="21"/>
    </row>
    <row r="540" ht="14.25" customHeight="1">
      <c r="A540" s="21"/>
    </row>
    <row r="541" ht="14.25" customHeight="1">
      <c r="A541" s="21"/>
    </row>
    <row r="542" ht="14.25" customHeight="1">
      <c r="A542" s="21"/>
    </row>
    <row r="543" ht="14.25" customHeight="1">
      <c r="A543" s="21"/>
    </row>
    <row r="544" ht="14.25" customHeight="1">
      <c r="A544" s="21"/>
    </row>
    <row r="545" ht="14.25" customHeight="1">
      <c r="A545" s="21"/>
    </row>
    <row r="546" ht="14.25" customHeight="1">
      <c r="A546" s="21"/>
    </row>
    <row r="547" ht="14.25" customHeight="1">
      <c r="A547" s="21"/>
    </row>
    <row r="548" ht="14.25" customHeight="1">
      <c r="A548" s="21"/>
    </row>
    <row r="549" ht="14.25" customHeight="1">
      <c r="A549" s="21"/>
    </row>
    <row r="550" ht="14.25" customHeight="1">
      <c r="A550" s="21"/>
    </row>
    <row r="551" ht="14.25" customHeight="1">
      <c r="A551" s="21"/>
    </row>
    <row r="552" ht="14.25" customHeight="1">
      <c r="A552" s="21"/>
    </row>
    <row r="553" ht="14.25" customHeight="1">
      <c r="A553" s="21"/>
    </row>
    <row r="554" ht="14.25" customHeight="1">
      <c r="A554" s="21"/>
    </row>
    <row r="555" ht="14.25" customHeight="1">
      <c r="A555" s="21"/>
    </row>
    <row r="556" ht="14.25" customHeight="1">
      <c r="A556" s="21"/>
    </row>
    <row r="557" ht="14.25" customHeight="1">
      <c r="A557" s="21"/>
    </row>
    <row r="558" ht="14.25" customHeight="1">
      <c r="A558" s="21"/>
    </row>
    <row r="559" ht="14.25" customHeight="1">
      <c r="A559" s="21"/>
    </row>
    <row r="560" ht="14.25" customHeight="1">
      <c r="A560" s="21"/>
    </row>
    <row r="561" ht="14.25" customHeight="1">
      <c r="A561" s="21"/>
    </row>
    <row r="562" ht="14.25" customHeight="1">
      <c r="A562" s="21"/>
    </row>
    <row r="563" ht="14.25" customHeight="1">
      <c r="A563" s="21"/>
    </row>
    <row r="564" ht="14.25" customHeight="1">
      <c r="A564" s="21"/>
    </row>
    <row r="565" ht="14.25" customHeight="1">
      <c r="A565" s="21"/>
    </row>
    <row r="566" ht="14.25" customHeight="1">
      <c r="A566" s="21"/>
    </row>
    <row r="567" ht="14.25" customHeight="1">
      <c r="A567" s="21"/>
    </row>
    <row r="568" ht="14.25" customHeight="1">
      <c r="A568" s="21"/>
    </row>
    <row r="569" ht="14.25" customHeight="1">
      <c r="A569" s="21"/>
    </row>
    <row r="570" ht="14.25" customHeight="1">
      <c r="A570" s="21"/>
    </row>
    <row r="571" ht="14.25" customHeight="1">
      <c r="A571" s="21"/>
    </row>
    <row r="572" ht="14.25" customHeight="1">
      <c r="A572" s="21"/>
    </row>
    <row r="573" ht="14.25" customHeight="1">
      <c r="A573" s="21"/>
    </row>
    <row r="574" ht="14.25" customHeight="1">
      <c r="A574" s="21"/>
    </row>
    <row r="575" ht="14.25" customHeight="1">
      <c r="A575" s="21"/>
    </row>
    <row r="576" ht="14.25" customHeight="1">
      <c r="A576" s="21"/>
    </row>
    <row r="577" ht="14.25" customHeight="1">
      <c r="A577" s="21"/>
    </row>
    <row r="578" ht="14.25" customHeight="1">
      <c r="A578" s="21"/>
    </row>
    <row r="579" ht="14.25" customHeight="1">
      <c r="A579" s="21"/>
    </row>
    <row r="580" ht="14.25" customHeight="1">
      <c r="A580" s="21"/>
    </row>
    <row r="581" ht="14.25" customHeight="1">
      <c r="A581" s="21"/>
    </row>
    <row r="582" ht="14.25" customHeight="1">
      <c r="A582" s="21"/>
    </row>
    <row r="583" ht="14.25" customHeight="1">
      <c r="A583" s="21"/>
    </row>
    <row r="584" ht="14.25" customHeight="1">
      <c r="A584" s="21"/>
    </row>
    <row r="585" ht="14.25" customHeight="1">
      <c r="A585" s="21"/>
    </row>
    <row r="586" ht="14.25" customHeight="1">
      <c r="A586" s="21"/>
    </row>
    <row r="587" ht="14.25" customHeight="1">
      <c r="A587" s="21"/>
    </row>
    <row r="588" ht="14.25" customHeight="1">
      <c r="A588" s="21"/>
    </row>
    <row r="589" ht="14.25" customHeight="1">
      <c r="A589" s="21"/>
    </row>
    <row r="590" ht="14.25" customHeight="1">
      <c r="A590" s="21"/>
    </row>
    <row r="591" ht="14.25" customHeight="1">
      <c r="A591" s="21"/>
    </row>
    <row r="592" ht="14.25" customHeight="1">
      <c r="A592" s="21"/>
    </row>
    <row r="593" ht="14.25" customHeight="1">
      <c r="A593" s="21"/>
    </row>
    <row r="594" ht="14.25" customHeight="1">
      <c r="A594" s="21"/>
    </row>
    <row r="595" ht="14.25" customHeight="1">
      <c r="A595" s="21"/>
    </row>
    <row r="596" ht="14.25" customHeight="1">
      <c r="A596" s="21"/>
    </row>
    <row r="597" ht="14.25" customHeight="1">
      <c r="A597" s="21"/>
    </row>
    <row r="598" ht="14.25" customHeight="1">
      <c r="A598" s="21"/>
    </row>
    <row r="599" ht="14.25" customHeight="1">
      <c r="A599" s="21"/>
    </row>
    <row r="600" ht="14.25" customHeight="1">
      <c r="A600" s="21"/>
    </row>
    <row r="601" ht="14.25" customHeight="1">
      <c r="A601" s="21"/>
    </row>
    <row r="602" ht="14.25" customHeight="1">
      <c r="A602" s="21"/>
    </row>
    <row r="603" ht="14.25" customHeight="1">
      <c r="A603" s="21"/>
    </row>
    <row r="604" ht="14.25" customHeight="1">
      <c r="A604" s="21"/>
    </row>
    <row r="605" ht="14.25" customHeight="1">
      <c r="A605" s="21"/>
    </row>
    <row r="606" ht="14.25" customHeight="1">
      <c r="A606" s="21"/>
    </row>
    <row r="607" ht="14.25" customHeight="1">
      <c r="A607" s="21"/>
    </row>
    <row r="608" ht="14.25" customHeight="1">
      <c r="A608" s="21"/>
    </row>
    <row r="609" ht="14.25" customHeight="1">
      <c r="A609" s="21"/>
    </row>
    <row r="610" ht="14.25" customHeight="1">
      <c r="A610" s="21"/>
    </row>
    <row r="611" ht="14.25" customHeight="1">
      <c r="A611" s="21"/>
    </row>
    <row r="612" ht="14.25" customHeight="1">
      <c r="A612" s="21"/>
    </row>
    <row r="613" ht="14.25" customHeight="1">
      <c r="A613" s="21"/>
    </row>
    <row r="614" ht="14.25" customHeight="1">
      <c r="A614" s="21"/>
    </row>
    <row r="615" ht="14.25" customHeight="1">
      <c r="A615" s="21"/>
    </row>
    <row r="616" ht="14.25" customHeight="1">
      <c r="A616" s="21"/>
    </row>
    <row r="617" ht="14.25" customHeight="1">
      <c r="A617" s="21"/>
    </row>
    <row r="618" ht="14.25" customHeight="1">
      <c r="A618" s="21"/>
    </row>
    <row r="619" ht="14.25" customHeight="1">
      <c r="A619" s="21"/>
    </row>
    <row r="620" ht="14.25" customHeight="1">
      <c r="A620" s="21"/>
    </row>
    <row r="621" ht="14.25" customHeight="1">
      <c r="A621" s="21"/>
    </row>
    <row r="622" ht="14.25" customHeight="1">
      <c r="A622" s="21"/>
    </row>
    <row r="623" ht="14.25" customHeight="1">
      <c r="A623" s="21"/>
    </row>
    <row r="624" ht="14.25" customHeight="1">
      <c r="A624" s="21"/>
    </row>
    <row r="625" ht="14.25" customHeight="1">
      <c r="A625" s="21"/>
    </row>
    <row r="626" ht="14.25" customHeight="1">
      <c r="A626" s="21"/>
    </row>
    <row r="627" ht="14.25" customHeight="1">
      <c r="A627" s="21"/>
    </row>
    <row r="628" ht="14.25" customHeight="1">
      <c r="A628" s="21"/>
    </row>
    <row r="629" ht="14.25" customHeight="1">
      <c r="A629" s="21"/>
    </row>
    <row r="630" ht="14.25" customHeight="1">
      <c r="A630" s="21"/>
    </row>
    <row r="631" ht="14.25" customHeight="1">
      <c r="A631" s="21"/>
    </row>
    <row r="632" ht="14.25" customHeight="1">
      <c r="A632" s="21"/>
    </row>
    <row r="633" ht="14.25" customHeight="1">
      <c r="A633" s="21"/>
    </row>
    <row r="634" ht="14.25" customHeight="1">
      <c r="A634" s="21"/>
    </row>
    <row r="635" ht="14.25" customHeight="1">
      <c r="A635" s="21"/>
    </row>
    <row r="636" ht="14.25" customHeight="1">
      <c r="A636" s="21"/>
    </row>
    <row r="637" ht="14.25" customHeight="1">
      <c r="A637" s="21"/>
    </row>
    <row r="638" ht="14.25" customHeight="1">
      <c r="A638" s="21"/>
    </row>
    <row r="639" ht="14.25" customHeight="1">
      <c r="A639" s="21"/>
    </row>
    <row r="640" ht="14.25" customHeight="1">
      <c r="A640" s="21"/>
    </row>
    <row r="641" ht="14.25" customHeight="1">
      <c r="A641" s="21"/>
    </row>
    <row r="642" ht="14.25" customHeight="1">
      <c r="A642" s="21"/>
    </row>
    <row r="643" ht="14.25" customHeight="1">
      <c r="A643" s="21"/>
    </row>
    <row r="644" ht="14.25" customHeight="1">
      <c r="A644" s="21"/>
    </row>
    <row r="645" ht="14.25" customHeight="1">
      <c r="A645" s="21"/>
    </row>
    <row r="646" ht="14.25" customHeight="1">
      <c r="A646" s="21"/>
    </row>
    <row r="647" ht="14.25" customHeight="1">
      <c r="A647" s="21"/>
    </row>
    <row r="648" ht="14.25" customHeight="1">
      <c r="A648" s="21"/>
    </row>
    <row r="649" ht="14.25" customHeight="1">
      <c r="A649" s="21"/>
    </row>
    <row r="650" ht="14.25" customHeight="1">
      <c r="A650" s="21"/>
    </row>
    <row r="651" ht="14.25" customHeight="1">
      <c r="A651" s="21"/>
    </row>
    <row r="652" ht="14.25" customHeight="1">
      <c r="A652" s="21"/>
    </row>
    <row r="653" ht="14.25" customHeight="1">
      <c r="A653" s="21"/>
    </row>
    <row r="654" ht="14.25" customHeight="1">
      <c r="A654" s="21"/>
    </row>
    <row r="655" ht="14.25" customHeight="1">
      <c r="A655" s="21"/>
    </row>
    <row r="656" ht="14.25" customHeight="1">
      <c r="A656" s="21"/>
    </row>
    <row r="657" ht="14.25" customHeight="1">
      <c r="A657" s="21"/>
    </row>
    <row r="658" ht="14.25" customHeight="1">
      <c r="A658" s="21"/>
    </row>
    <row r="659" ht="14.25" customHeight="1">
      <c r="A659" s="21"/>
    </row>
    <row r="660" ht="14.25" customHeight="1">
      <c r="A660" s="21"/>
    </row>
    <row r="661" ht="14.25" customHeight="1">
      <c r="A661" s="21"/>
    </row>
    <row r="662" ht="14.25" customHeight="1">
      <c r="A662" s="21"/>
    </row>
    <row r="663" ht="14.25" customHeight="1">
      <c r="A663" s="21"/>
    </row>
    <row r="664" ht="14.25" customHeight="1">
      <c r="A664" s="21"/>
    </row>
    <row r="665" ht="14.25" customHeight="1">
      <c r="A665" s="21"/>
    </row>
    <row r="666" ht="14.25" customHeight="1">
      <c r="A666" s="21"/>
    </row>
    <row r="667" ht="14.25" customHeight="1">
      <c r="A667" s="21"/>
    </row>
    <row r="668" ht="14.25" customHeight="1">
      <c r="A668" s="21"/>
    </row>
    <row r="669" ht="14.25" customHeight="1">
      <c r="A669" s="21"/>
    </row>
    <row r="670" ht="14.25" customHeight="1">
      <c r="A670" s="21"/>
    </row>
    <row r="671" ht="14.25" customHeight="1">
      <c r="A671" s="21"/>
    </row>
    <row r="672" ht="14.25" customHeight="1">
      <c r="A672" s="21"/>
    </row>
    <row r="673" ht="14.25" customHeight="1">
      <c r="A673" s="21"/>
    </row>
    <row r="674" ht="14.25" customHeight="1">
      <c r="A674" s="21"/>
    </row>
    <row r="675" ht="14.25" customHeight="1">
      <c r="A675" s="21"/>
    </row>
    <row r="676" ht="14.25" customHeight="1">
      <c r="A676" s="21"/>
    </row>
    <row r="677" ht="14.25" customHeight="1">
      <c r="A677" s="21"/>
    </row>
    <row r="678" ht="14.25" customHeight="1">
      <c r="A678" s="21"/>
    </row>
    <row r="679" ht="14.25" customHeight="1">
      <c r="A679" s="21"/>
    </row>
    <row r="680" ht="14.25" customHeight="1">
      <c r="A680" s="21"/>
    </row>
    <row r="681" ht="14.25" customHeight="1">
      <c r="A681" s="21"/>
    </row>
    <row r="682" ht="14.25" customHeight="1">
      <c r="A682" s="21"/>
    </row>
    <row r="683" ht="14.25" customHeight="1">
      <c r="A683" s="21"/>
    </row>
    <row r="684" ht="14.25" customHeight="1">
      <c r="A684" s="21"/>
    </row>
    <row r="685" ht="14.25" customHeight="1">
      <c r="A685" s="21"/>
    </row>
    <row r="686" ht="14.25" customHeight="1">
      <c r="A686" s="21"/>
    </row>
    <row r="687" ht="14.25" customHeight="1">
      <c r="A687" s="21"/>
    </row>
    <row r="688" ht="14.25" customHeight="1">
      <c r="A688" s="21"/>
    </row>
    <row r="689" ht="14.25" customHeight="1">
      <c r="A689" s="21"/>
    </row>
    <row r="690" ht="14.25" customHeight="1">
      <c r="A690" s="21"/>
    </row>
    <row r="691" ht="14.25" customHeight="1">
      <c r="A691" s="21"/>
    </row>
    <row r="692" ht="14.25" customHeight="1">
      <c r="A692" s="21"/>
    </row>
    <row r="693" ht="14.25" customHeight="1">
      <c r="A693" s="21"/>
    </row>
    <row r="694" ht="14.25" customHeight="1">
      <c r="A694" s="21"/>
    </row>
    <row r="695" ht="14.25" customHeight="1">
      <c r="A695" s="21"/>
    </row>
    <row r="696" ht="14.25" customHeight="1">
      <c r="A696" s="21"/>
    </row>
    <row r="697" ht="14.25" customHeight="1">
      <c r="A697" s="21"/>
    </row>
    <row r="698" ht="14.25" customHeight="1">
      <c r="A698" s="21"/>
    </row>
    <row r="699" ht="14.25" customHeight="1">
      <c r="A699" s="21"/>
    </row>
    <row r="700" ht="14.25" customHeight="1">
      <c r="A700" s="21"/>
    </row>
    <row r="701" ht="14.25" customHeight="1">
      <c r="A701" s="21"/>
    </row>
    <row r="702" ht="14.25" customHeight="1">
      <c r="A702" s="21"/>
    </row>
    <row r="703" ht="14.25" customHeight="1">
      <c r="A703" s="21"/>
    </row>
    <row r="704" ht="14.25" customHeight="1">
      <c r="A704" s="21"/>
    </row>
    <row r="705" ht="14.25" customHeight="1">
      <c r="A705" s="21"/>
    </row>
    <row r="706" ht="14.25" customHeight="1">
      <c r="A706" s="21"/>
    </row>
    <row r="707" ht="14.25" customHeight="1">
      <c r="A707" s="21"/>
    </row>
    <row r="708" ht="14.25" customHeight="1">
      <c r="A708" s="21"/>
    </row>
    <row r="709" ht="14.25" customHeight="1">
      <c r="A709" s="21"/>
    </row>
    <row r="710" ht="14.25" customHeight="1">
      <c r="A710" s="21"/>
    </row>
    <row r="711" ht="14.25" customHeight="1">
      <c r="A711" s="21"/>
    </row>
    <row r="712" ht="14.25" customHeight="1">
      <c r="A712" s="21"/>
    </row>
    <row r="713" ht="14.25" customHeight="1">
      <c r="A713" s="21"/>
    </row>
    <row r="714" ht="14.25" customHeight="1">
      <c r="A714" s="21"/>
    </row>
    <row r="715" ht="14.25" customHeight="1">
      <c r="A715" s="21"/>
    </row>
    <row r="716" ht="14.25" customHeight="1">
      <c r="A716" s="21"/>
    </row>
    <row r="717" ht="14.25" customHeight="1">
      <c r="A717" s="21"/>
    </row>
    <row r="718" ht="14.25" customHeight="1">
      <c r="A718" s="21"/>
    </row>
    <row r="719" ht="14.25" customHeight="1">
      <c r="A719" s="21"/>
    </row>
    <row r="720" ht="14.25" customHeight="1">
      <c r="A720" s="21"/>
    </row>
    <row r="721" ht="14.25" customHeight="1">
      <c r="A721" s="21"/>
    </row>
    <row r="722" ht="14.25" customHeight="1">
      <c r="A722" s="21"/>
    </row>
    <row r="723" ht="14.25" customHeight="1">
      <c r="A723" s="21"/>
    </row>
    <row r="724" ht="14.25" customHeight="1">
      <c r="A724" s="21"/>
    </row>
    <row r="725" ht="14.25" customHeight="1">
      <c r="A725" s="21"/>
    </row>
    <row r="726" ht="14.25" customHeight="1">
      <c r="A726" s="21"/>
    </row>
    <row r="727" ht="14.25" customHeight="1">
      <c r="A727" s="21"/>
    </row>
    <row r="728" ht="14.25" customHeight="1">
      <c r="A728" s="21"/>
    </row>
    <row r="729" ht="14.25" customHeight="1">
      <c r="A729" s="21"/>
    </row>
    <row r="730" ht="14.25" customHeight="1">
      <c r="A730" s="21"/>
    </row>
    <row r="731" ht="14.25" customHeight="1">
      <c r="A731" s="21"/>
    </row>
    <row r="732" ht="14.25" customHeight="1">
      <c r="A732" s="21"/>
    </row>
    <row r="733" ht="14.25" customHeight="1">
      <c r="A733" s="21"/>
    </row>
    <row r="734" ht="14.25" customHeight="1">
      <c r="A734" s="21"/>
    </row>
    <row r="735" ht="14.25" customHeight="1">
      <c r="A735" s="21"/>
    </row>
    <row r="736" ht="14.25" customHeight="1">
      <c r="A736" s="21"/>
    </row>
    <row r="737" ht="14.25" customHeight="1">
      <c r="A737" s="21"/>
    </row>
    <row r="738" ht="14.25" customHeight="1">
      <c r="A738" s="21"/>
    </row>
    <row r="739" ht="14.25" customHeight="1">
      <c r="A739" s="21"/>
    </row>
    <row r="740" ht="14.25" customHeight="1">
      <c r="A740" s="21"/>
    </row>
    <row r="741" ht="14.25" customHeight="1">
      <c r="A741" s="21"/>
    </row>
    <row r="742" ht="14.25" customHeight="1">
      <c r="A742" s="21"/>
    </row>
    <row r="743" ht="14.25" customHeight="1">
      <c r="A743" s="21"/>
    </row>
    <row r="744" ht="14.25" customHeight="1">
      <c r="A744" s="21"/>
    </row>
    <row r="745" ht="14.25" customHeight="1">
      <c r="A745" s="21"/>
    </row>
    <row r="746" ht="14.25" customHeight="1">
      <c r="A746" s="21"/>
    </row>
    <row r="747" ht="14.25" customHeight="1">
      <c r="A747" s="21"/>
    </row>
    <row r="748" ht="14.25" customHeight="1">
      <c r="A748" s="21"/>
    </row>
    <row r="749" ht="14.25" customHeight="1">
      <c r="A749" s="21"/>
    </row>
    <row r="750" ht="14.25" customHeight="1">
      <c r="A750" s="21"/>
    </row>
    <row r="751" ht="14.25" customHeight="1">
      <c r="A751" s="21"/>
    </row>
    <row r="752" ht="14.25" customHeight="1">
      <c r="A752" s="21"/>
    </row>
    <row r="753" ht="14.25" customHeight="1">
      <c r="A753" s="21"/>
    </row>
    <row r="754" ht="14.25" customHeight="1">
      <c r="A754" s="21"/>
    </row>
    <row r="755" ht="14.25" customHeight="1">
      <c r="A755" s="21"/>
    </row>
    <row r="756" ht="14.25" customHeight="1">
      <c r="A756" s="21"/>
    </row>
    <row r="757" ht="14.25" customHeight="1">
      <c r="A757" s="21"/>
    </row>
    <row r="758" ht="14.25" customHeight="1">
      <c r="A758" s="21"/>
    </row>
    <row r="759" ht="14.25" customHeight="1">
      <c r="A759" s="21"/>
    </row>
    <row r="760" ht="14.25" customHeight="1">
      <c r="A760" s="21"/>
    </row>
    <row r="761" ht="14.25" customHeight="1">
      <c r="A761" s="21"/>
    </row>
    <row r="762" ht="14.25" customHeight="1">
      <c r="A762" s="21"/>
    </row>
    <row r="763" ht="14.25" customHeight="1">
      <c r="A763" s="21"/>
    </row>
    <row r="764" ht="14.25" customHeight="1">
      <c r="A764" s="21"/>
    </row>
    <row r="765" ht="14.25" customHeight="1">
      <c r="A765" s="21"/>
    </row>
    <row r="766" ht="14.25" customHeight="1">
      <c r="A766" s="21"/>
    </row>
    <row r="767" ht="14.25" customHeight="1">
      <c r="A767" s="21"/>
    </row>
    <row r="768" ht="14.25" customHeight="1">
      <c r="A768" s="21"/>
    </row>
    <row r="769" ht="14.25" customHeight="1">
      <c r="A769" s="21"/>
    </row>
    <row r="770" ht="14.25" customHeight="1">
      <c r="A770" s="21"/>
    </row>
    <row r="771" ht="14.25" customHeight="1">
      <c r="A771" s="21"/>
    </row>
    <row r="772" ht="14.25" customHeight="1">
      <c r="A772" s="21"/>
    </row>
    <row r="773" ht="14.25" customHeight="1">
      <c r="A773" s="21"/>
    </row>
    <row r="774" ht="14.25" customHeight="1">
      <c r="A774" s="21"/>
    </row>
    <row r="775" ht="14.25" customHeight="1">
      <c r="A775" s="21"/>
    </row>
    <row r="776" ht="14.25" customHeight="1">
      <c r="A776" s="21"/>
    </row>
    <row r="777" ht="14.25" customHeight="1">
      <c r="A777" s="21"/>
    </row>
    <row r="778" ht="14.25" customHeight="1">
      <c r="A778" s="21"/>
    </row>
    <row r="779" ht="14.25" customHeight="1">
      <c r="A779" s="21"/>
    </row>
    <row r="780" ht="14.25" customHeight="1">
      <c r="A780" s="21"/>
    </row>
    <row r="781" ht="14.25" customHeight="1">
      <c r="A781" s="21"/>
    </row>
    <row r="782" ht="14.25" customHeight="1">
      <c r="A782" s="21"/>
    </row>
    <row r="783" ht="14.25" customHeight="1">
      <c r="A783" s="21"/>
    </row>
    <row r="784" ht="14.25" customHeight="1">
      <c r="A784" s="21"/>
    </row>
    <row r="785" ht="14.25" customHeight="1">
      <c r="A785" s="21"/>
    </row>
    <row r="786" ht="14.25" customHeight="1">
      <c r="A786" s="21"/>
    </row>
    <row r="787" ht="14.25" customHeight="1">
      <c r="A787" s="21"/>
    </row>
    <row r="788" ht="14.25" customHeight="1">
      <c r="A788" s="21"/>
    </row>
    <row r="789" ht="14.25" customHeight="1">
      <c r="A789" s="21"/>
    </row>
    <row r="790" ht="14.25" customHeight="1">
      <c r="A790" s="21"/>
    </row>
    <row r="791" ht="14.25" customHeight="1">
      <c r="A791" s="21"/>
    </row>
    <row r="792" ht="14.25" customHeight="1">
      <c r="A792" s="21"/>
    </row>
    <row r="793" ht="14.25" customHeight="1">
      <c r="A793" s="21"/>
    </row>
    <row r="794" ht="14.25" customHeight="1">
      <c r="A794" s="21"/>
    </row>
    <row r="795" ht="14.25" customHeight="1">
      <c r="A795" s="21"/>
    </row>
    <row r="796" ht="14.25" customHeight="1">
      <c r="A796" s="21"/>
    </row>
    <row r="797" ht="14.25" customHeight="1">
      <c r="A797" s="21"/>
    </row>
    <row r="798" ht="14.25" customHeight="1">
      <c r="A798" s="21"/>
    </row>
    <row r="799" ht="14.25" customHeight="1">
      <c r="A799" s="21"/>
    </row>
    <row r="800" ht="14.25" customHeight="1">
      <c r="A800" s="21"/>
    </row>
    <row r="801" ht="14.25" customHeight="1">
      <c r="A801" s="21"/>
    </row>
    <row r="802" ht="14.25" customHeight="1">
      <c r="A802" s="21"/>
    </row>
    <row r="803" ht="14.25" customHeight="1">
      <c r="A803" s="21"/>
    </row>
    <row r="804" ht="14.25" customHeight="1">
      <c r="A804" s="21"/>
    </row>
    <row r="805" ht="14.25" customHeight="1">
      <c r="A805" s="21"/>
    </row>
    <row r="806" ht="14.25" customHeight="1">
      <c r="A806" s="21"/>
    </row>
    <row r="807" ht="14.25" customHeight="1">
      <c r="A807" s="21"/>
    </row>
    <row r="808" ht="14.25" customHeight="1">
      <c r="A808" s="21"/>
    </row>
    <row r="809" ht="14.25" customHeight="1">
      <c r="A809" s="21"/>
    </row>
    <row r="810" ht="14.25" customHeight="1">
      <c r="A810" s="21"/>
    </row>
    <row r="811" ht="14.25" customHeight="1">
      <c r="A811" s="21"/>
    </row>
    <row r="812" ht="14.25" customHeight="1">
      <c r="A812" s="21"/>
    </row>
    <row r="813" ht="14.25" customHeight="1">
      <c r="A813" s="21"/>
    </row>
    <row r="814" ht="14.25" customHeight="1">
      <c r="A814" s="21"/>
    </row>
    <row r="815" ht="14.25" customHeight="1">
      <c r="A815" s="21"/>
    </row>
    <row r="816" ht="14.25" customHeight="1">
      <c r="A816" s="21"/>
    </row>
    <row r="817" ht="14.25" customHeight="1">
      <c r="A817" s="21"/>
    </row>
    <row r="818" ht="14.25" customHeight="1">
      <c r="A818" s="21"/>
    </row>
    <row r="819" ht="14.25" customHeight="1">
      <c r="A819" s="21"/>
    </row>
    <row r="820" ht="14.25" customHeight="1">
      <c r="A820" s="21"/>
    </row>
    <row r="821" ht="14.25" customHeight="1">
      <c r="A821" s="21"/>
    </row>
    <row r="822" ht="14.25" customHeight="1">
      <c r="A822" s="21"/>
    </row>
    <row r="823" ht="14.25" customHeight="1">
      <c r="A823" s="21"/>
    </row>
    <row r="824" ht="14.25" customHeight="1">
      <c r="A824" s="21"/>
    </row>
    <row r="825" ht="14.25" customHeight="1">
      <c r="A825" s="21"/>
    </row>
    <row r="826" ht="14.25" customHeight="1">
      <c r="A826" s="21"/>
    </row>
    <row r="827" ht="14.25" customHeight="1">
      <c r="A827" s="21"/>
    </row>
    <row r="828" ht="14.25" customHeight="1">
      <c r="A828" s="21"/>
    </row>
    <row r="829" ht="14.25" customHeight="1">
      <c r="A829" s="21"/>
    </row>
    <row r="830" ht="14.25" customHeight="1">
      <c r="A830" s="21"/>
    </row>
    <row r="831" ht="14.25" customHeight="1">
      <c r="A831" s="21"/>
    </row>
    <row r="832" ht="14.25" customHeight="1">
      <c r="A832" s="21"/>
    </row>
    <row r="833" ht="14.25" customHeight="1">
      <c r="A833" s="21"/>
    </row>
    <row r="834" ht="14.25" customHeight="1">
      <c r="A834" s="21"/>
    </row>
    <row r="835" ht="14.25" customHeight="1">
      <c r="A835" s="21"/>
    </row>
    <row r="836" ht="14.25" customHeight="1">
      <c r="A836" s="21"/>
    </row>
    <row r="837" ht="14.25" customHeight="1">
      <c r="A837" s="21"/>
    </row>
    <row r="838" ht="14.25" customHeight="1">
      <c r="A838" s="21"/>
    </row>
    <row r="839" ht="14.25" customHeight="1">
      <c r="A839" s="21"/>
    </row>
    <row r="840" ht="14.25" customHeight="1">
      <c r="A840" s="21"/>
    </row>
    <row r="841" ht="14.25" customHeight="1">
      <c r="A841" s="21"/>
    </row>
    <row r="842" ht="14.25" customHeight="1">
      <c r="A842" s="21"/>
    </row>
    <row r="843" ht="14.25" customHeight="1">
      <c r="A843" s="21"/>
    </row>
    <row r="844" ht="14.25" customHeight="1">
      <c r="A844" s="21"/>
    </row>
    <row r="845" ht="14.25" customHeight="1">
      <c r="A845" s="21"/>
    </row>
    <row r="846" ht="14.25" customHeight="1">
      <c r="A846" s="21"/>
    </row>
    <row r="847" ht="14.25" customHeight="1">
      <c r="A847" s="21"/>
    </row>
    <row r="848" ht="14.25" customHeight="1">
      <c r="A848" s="21"/>
    </row>
    <row r="849" ht="14.25" customHeight="1">
      <c r="A849" s="21"/>
    </row>
    <row r="850" ht="14.25" customHeight="1">
      <c r="A850" s="21"/>
    </row>
    <row r="851" ht="14.25" customHeight="1">
      <c r="A851" s="21"/>
    </row>
    <row r="852" ht="14.25" customHeight="1">
      <c r="A852" s="21"/>
    </row>
    <row r="853" ht="14.25" customHeight="1">
      <c r="A853" s="21"/>
    </row>
    <row r="854" ht="14.25" customHeight="1">
      <c r="A854" s="21"/>
    </row>
    <row r="855" ht="14.25" customHeight="1">
      <c r="A855" s="21"/>
    </row>
    <row r="856" ht="14.25" customHeight="1">
      <c r="A856" s="21"/>
    </row>
    <row r="857" ht="14.25" customHeight="1">
      <c r="A857" s="21"/>
    </row>
    <row r="858" ht="14.25" customHeight="1">
      <c r="A858" s="21"/>
    </row>
    <row r="859" ht="14.25" customHeight="1">
      <c r="A859" s="21"/>
    </row>
    <row r="860" ht="14.25" customHeight="1">
      <c r="A860" s="21"/>
    </row>
    <row r="861" ht="14.25" customHeight="1">
      <c r="A861" s="21"/>
    </row>
    <row r="862" ht="14.25" customHeight="1">
      <c r="A862" s="21"/>
    </row>
    <row r="863" ht="14.25" customHeight="1">
      <c r="A863" s="21"/>
    </row>
    <row r="864" ht="14.25" customHeight="1">
      <c r="A864" s="21"/>
    </row>
    <row r="865" ht="14.25" customHeight="1">
      <c r="A865" s="21"/>
    </row>
    <row r="866" ht="14.25" customHeight="1">
      <c r="A866" s="21"/>
    </row>
    <row r="867" ht="14.25" customHeight="1">
      <c r="A867" s="21"/>
    </row>
    <row r="868" ht="14.25" customHeight="1">
      <c r="A868" s="21"/>
    </row>
    <row r="869" ht="14.25" customHeight="1">
      <c r="A869" s="21"/>
    </row>
    <row r="870" ht="14.25" customHeight="1">
      <c r="A870" s="21"/>
    </row>
    <row r="871" ht="14.25" customHeight="1">
      <c r="A871" s="21"/>
    </row>
    <row r="872" ht="14.25" customHeight="1">
      <c r="A872" s="21"/>
    </row>
    <row r="873" ht="14.25" customHeight="1">
      <c r="A873" s="21"/>
    </row>
    <row r="874" ht="14.25" customHeight="1">
      <c r="A874" s="21"/>
    </row>
    <row r="875" ht="14.25" customHeight="1">
      <c r="A875" s="21"/>
    </row>
    <row r="876" ht="14.25" customHeight="1">
      <c r="A876" s="21"/>
    </row>
    <row r="877" ht="14.25" customHeight="1">
      <c r="A877" s="21"/>
    </row>
    <row r="878" ht="14.25" customHeight="1">
      <c r="A878" s="21"/>
    </row>
    <row r="879" ht="14.25" customHeight="1">
      <c r="A879" s="21"/>
    </row>
    <row r="880" ht="14.25" customHeight="1">
      <c r="A880" s="21"/>
    </row>
    <row r="881" ht="14.25" customHeight="1">
      <c r="A881" s="21"/>
    </row>
    <row r="882" ht="14.25" customHeight="1">
      <c r="A882" s="21"/>
    </row>
    <row r="883" ht="14.25" customHeight="1">
      <c r="A883" s="21"/>
    </row>
    <row r="884" ht="14.25" customHeight="1">
      <c r="A884" s="21"/>
    </row>
    <row r="885" ht="14.25" customHeight="1">
      <c r="A885" s="21"/>
    </row>
    <row r="886" ht="14.25" customHeight="1">
      <c r="A886" s="21"/>
    </row>
    <row r="887" ht="14.25" customHeight="1">
      <c r="A887" s="21"/>
    </row>
    <row r="888" ht="14.25" customHeight="1">
      <c r="A888" s="21"/>
    </row>
    <row r="889" ht="14.25" customHeight="1">
      <c r="A889" s="21"/>
    </row>
    <row r="890" ht="14.25" customHeight="1">
      <c r="A890" s="21"/>
    </row>
    <row r="891" ht="14.25" customHeight="1">
      <c r="A891" s="21"/>
    </row>
    <row r="892" ht="14.25" customHeight="1">
      <c r="A892" s="21"/>
    </row>
    <row r="893" ht="14.25" customHeight="1">
      <c r="A893" s="21"/>
    </row>
    <row r="894" ht="14.25" customHeight="1">
      <c r="A894" s="21"/>
    </row>
    <row r="895" ht="14.25" customHeight="1">
      <c r="A895" s="21"/>
    </row>
    <row r="896" ht="14.25" customHeight="1">
      <c r="A896" s="21"/>
    </row>
    <row r="897" ht="14.25" customHeight="1">
      <c r="A897" s="21"/>
    </row>
    <row r="898" ht="14.25" customHeight="1">
      <c r="A898" s="21"/>
    </row>
    <row r="899" ht="14.25" customHeight="1">
      <c r="A899" s="21"/>
    </row>
    <row r="900" ht="14.25" customHeight="1">
      <c r="A900" s="21"/>
    </row>
    <row r="901" ht="14.25" customHeight="1">
      <c r="A901" s="21"/>
    </row>
    <row r="902" ht="14.25" customHeight="1">
      <c r="A902" s="21"/>
    </row>
    <row r="903" ht="14.25" customHeight="1">
      <c r="A903" s="21"/>
    </row>
    <row r="904" ht="14.25" customHeight="1">
      <c r="A904" s="21"/>
    </row>
    <row r="905" ht="14.25" customHeight="1">
      <c r="A905" s="21"/>
    </row>
    <row r="906" ht="14.25" customHeight="1">
      <c r="A906" s="21"/>
    </row>
    <row r="907" ht="14.25" customHeight="1">
      <c r="A907" s="21"/>
    </row>
    <row r="908" ht="14.25" customHeight="1">
      <c r="A908" s="21"/>
    </row>
    <row r="909" ht="14.25" customHeight="1">
      <c r="A909" s="21"/>
    </row>
    <row r="910" ht="14.25" customHeight="1">
      <c r="A910" s="21"/>
    </row>
    <row r="911" ht="14.25" customHeight="1">
      <c r="A911" s="21"/>
    </row>
    <row r="912" ht="14.25" customHeight="1">
      <c r="A912" s="21"/>
    </row>
    <row r="913" ht="14.25" customHeight="1">
      <c r="A913" s="21"/>
    </row>
    <row r="914" ht="14.25" customHeight="1">
      <c r="A914" s="21"/>
    </row>
    <row r="915" ht="14.25" customHeight="1">
      <c r="A915" s="21"/>
    </row>
    <row r="916" ht="14.25" customHeight="1">
      <c r="A916" s="21"/>
    </row>
    <row r="917" ht="14.25" customHeight="1">
      <c r="A917" s="21"/>
    </row>
    <row r="918" ht="14.25" customHeight="1">
      <c r="A918" s="21"/>
    </row>
    <row r="919" ht="14.25" customHeight="1">
      <c r="A919" s="21"/>
    </row>
    <row r="920" ht="14.25" customHeight="1">
      <c r="A920" s="21"/>
    </row>
    <row r="921" ht="14.25" customHeight="1">
      <c r="A921" s="21"/>
    </row>
    <row r="922" ht="14.25" customHeight="1">
      <c r="A922" s="21"/>
    </row>
    <row r="923" ht="14.25" customHeight="1">
      <c r="A923" s="21"/>
    </row>
    <row r="924" ht="14.25" customHeight="1">
      <c r="A924" s="21"/>
    </row>
    <row r="925" ht="14.25" customHeight="1">
      <c r="A925" s="21"/>
    </row>
    <row r="926" ht="14.25" customHeight="1">
      <c r="A926" s="21"/>
    </row>
    <row r="927" ht="14.25" customHeight="1">
      <c r="A927" s="21"/>
    </row>
    <row r="928" ht="14.25" customHeight="1">
      <c r="A928" s="21"/>
    </row>
    <row r="929" ht="14.25" customHeight="1">
      <c r="A929" s="21"/>
    </row>
    <row r="930" ht="14.25" customHeight="1">
      <c r="A930" s="21"/>
    </row>
    <row r="931" ht="14.25" customHeight="1">
      <c r="A931" s="21"/>
    </row>
    <row r="932" ht="14.25" customHeight="1">
      <c r="A932" s="21"/>
    </row>
    <row r="933" ht="14.25" customHeight="1">
      <c r="A933" s="21"/>
    </row>
    <row r="934" ht="14.25" customHeight="1">
      <c r="A934" s="21"/>
    </row>
    <row r="935" ht="14.25" customHeight="1">
      <c r="A935" s="21"/>
    </row>
    <row r="936" ht="14.25" customHeight="1">
      <c r="A936" s="21"/>
    </row>
    <row r="937" ht="14.25" customHeight="1">
      <c r="A937" s="21"/>
    </row>
    <row r="938" ht="14.25" customHeight="1">
      <c r="A938" s="21"/>
    </row>
    <row r="939" ht="14.25" customHeight="1">
      <c r="A939" s="21"/>
    </row>
    <row r="940" ht="14.25" customHeight="1">
      <c r="A940" s="21"/>
    </row>
    <row r="941" ht="14.25" customHeight="1">
      <c r="A941" s="21"/>
    </row>
    <row r="942" ht="14.25" customHeight="1">
      <c r="A942" s="21"/>
    </row>
    <row r="943" ht="14.25" customHeight="1">
      <c r="A943" s="21"/>
    </row>
    <row r="944" ht="14.25" customHeight="1">
      <c r="A944" s="21"/>
    </row>
    <row r="945" ht="14.25" customHeight="1">
      <c r="A945" s="21"/>
    </row>
    <row r="946" ht="14.25" customHeight="1">
      <c r="A946" s="21"/>
    </row>
    <row r="947" ht="14.25" customHeight="1">
      <c r="A947" s="21"/>
    </row>
    <row r="948" ht="14.25" customHeight="1">
      <c r="A948" s="21"/>
    </row>
    <row r="949" ht="14.25" customHeight="1">
      <c r="A949" s="21"/>
    </row>
    <row r="950" ht="14.25" customHeight="1">
      <c r="A950" s="21"/>
    </row>
    <row r="951" ht="14.25" customHeight="1">
      <c r="A951" s="21"/>
    </row>
    <row r="952" ht="14.25" customHeight="1">
      <c r="A952" s="21"/>
    </row>
    <row r="953" ht="14.25" customHeight="1">
      <c r="A953" s="21"/>
    </row>
    <row r="954" ht="14.25" customHeight="1">
      <c r="A954" s="21"/>
    </row>
    <row r="955" ht="14.25" customHeight="1">
      <c r="A955" s="21"/>
    </row>
    <row r="956" ht="14.25" customHeight="1">
      <c r="A956" s="21"/>
    </row>
    <row r="957" ht="14.25" customHeight="1">
      <c r="A957" s="21"/>
    </row>
    <row r="958" ht="14.25" customHeight="1">
      <c r="A958" s="21"/>
    </row>
    <row r="959" ht="14.25" customHeight="1">
      <c r="A959" s="21"/>
    </row>
    <row r="960" ht="14.25" customHeight="1">
      <c r="A960" s="21"/>
    </row>
    <row r="961" ht="14.25" customHeight="1">
      <c r="A961" s="21"/>
    </row>
    <row r="962" ht="14.25" customHeight="1">
      <c r="A962" s="21"/>
    </row>
    <row r="963" ht="14.25" customHeight="1">
      <c r="A963" s="21"/>
    </row>
    <row r="964" ht="14.25" customHeight="1">
      <c r="A964" s="21"/>
    </row>
    <row r="965" ht="14.25" customHeight="1">
      <c r="A965" s="21"/>
    </row>
    <row r="966" ht="14.25" customHeight="1">
      <c r="A966" s="21"/>
    </row>
    <row r="967" ht="14.25" customHeight="1">
      <c r="A967" s="21"/>
    </row>
    <row r="968" ht="14.25" customHeight="1">
      <c r="A968" s="21"/>
    </row>
    <row r="969" ht="14.25" customHeight="1">
      <c r="A969" s="21"/>
    </row>
    <row r="970" ht="14.25" customHeight="1">
      <c r="A970" s="21"/>
    </row>
    <row r="971" ht="14.25" customHeight="1">
      <c r="A971" s="21"/>
    </row>
    <row r="972" ht="14.25" customHeight="1">
      <c r="A972" s="21"/>
    </row>
    <row r="973" ht="14.25" customHeight="1">
      <c r="A973" s="21"/>
    </row>
    <row r="974" ht="14.25" customHeight="1">
      <c r="A974" s="21"/>
    </row>
    <row r="975" ht="14.25" customHeight="1">
      <c r="A975" s="21"/>
    </row>
    <row r="976" ht="14.25" customHeight="1">
      <c r="A976" s="21"/>
    </row>
    <row r="977" ht="14.25" customHeight="1">
      <c r="A977" s="21"/>
    </row>
    <row r="978" ht="14.25" customHeight="1">
      <c r="A978" s="21"/>
    </row>
    <row r="979" ht="14.25" customHeight="1">
      <c r="A979" s="21"/>
    </row>
    <row r="980" ht="14.25" customHeight="1">
      <c r="A980" s="21"/>
    </row>
    <row r="981" ht="14.25" customHeight="1">
      <c r="A981" s="21"/>
    </row>
    <row r="982" ht="14.25" customHeight="1">
      <c r="A982" s="21"/>
    </row>
    <row r="983" ht="14.25" customHeight="1">
      <c r="A983" s="21"/>
    </row>
    <row r="984" ht="14.25" customHeight="1">
      <c r="A984" s="21"/>
    </row>
    <row r="985" ht="14.25" customHeight="1">
      <c r="A985" s="21"/>
    </row>
    <row r="986" ht="14.25" customHeight="1">
      <c r="A986" s="21"/>
    </row>
    <row r="987" ht="14.25" customHeight="1">
      <c r="A987" s="21"/>
    </row>
    <row r="988" ht="14.25" customHeight="1">
      <c r="A988" s="21"/>
    </row>
    <row r="989" ht="14.25" customHeight="1">
      <c r="A989" s="21"/>
    </row>
    <row r="990" ht="14.25" customHeight="1">
      <c r="A990" s="21"/>
    </row>
    <row r="991" ht="14.25" customHeight="1">
      <c r="A991" s="21"/>
    </row>
    <row r="992" ht="14.25" customHeight="1">
      <c r="A992" s="21"/>
    </row>
    <row r="993" ht="14.25" customHeight="1">
      <c r="A993" s="21"/>
    </row>
    <row r="994" ht="14.25" customHeight="1">
      <c r="A994" s="21"/>
    </row>
    <row r="995" ht="14.25" customHeight="1">
      <c r="A995" s="21"/>
    </row>
    <row r="996" ht="14.25" customHeight="1">
      <c r="A996" s="21"/>
    </row>
    <row r="997" ht="14.25" customHeight="1">
      <c r="A997" s="21"/>
    </row>
    <row r="998" ht="14.25" customHeight="1">
      <c r="A998" s="21"/>
    </row>
    <row r="999" ht="14.25" customHeight="1">
      <c r="A999" s="21"/>
    </row>
    <row r="1000" ht="14.25" customHeight="1">
      <c r="A1000" s="21"/>
    </row>
    <row r="1001" ht="14.25" customHeight="1">
      <c r="A1001" s="21"/>
    </row>
    <row r="1002" ht="14.25" customHeight="1">
      <c r="A1002" s="21"/>
    </row>
    <row r="1003" ht="14.25" customHeight="1">
      <c r="A1003" s="21"/>
    </row>
    <row r="1004" ht="14.25" customHeight="1">
      <c r="A1004" s="21"/>
    </row>
    <row r="1005" ht="14.25" customHeight="1">
      <c r="A1005" s="21"/>
    </row>
    <row r="1006" ht="14.25" customHeight="1">
      <c r="A1006" s="21"/>
    </row>
    <row r="1007" ht="14.25" customHeight="1">
      <c r="A1007" s="21"/>
    </row>
    <row r="1008" ht="14.25" customHeight="1">
      <c r="A1008" s="21"/>
    </row>
    <row r="1009" ht="14.25" customHeight="1">
      <c r="A1009" s="21"/>
    </row>
    <row r="1010" ht="14.25" customHeight="1">
      <c r="A1010" s="21"/>
    </row>
  </sheetData>
  <mergeCells count="1">
    <mergeCell ref="G5:I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39.14"/>
    <col customWidth="1" min="3" max="3" width="16.43"/>
    <col customWidth="1" min="4" max="4" width="20.57"/>
    <col customWidth="1" min="5" max="5" width="16.71"/>
    <col customWidth="1" min="6" max="8" width="16.86"/>
    <col customWidth="1" min="9" max="27" width="10.71"/>
  </cols>
  <sheetData>
    <row r="1" ht="7.5" customHeight="1">
      <c r="A1" s="76"/>
      <c r="B1" s="76"/>
      <c r="C1" s="76"/>
      <c r="D1" s="76"/>
      <c r="E1" s="76"/>
      <c r="F1" s="76"/>
      <c r="G1" s="76"/>
      <c r="H1" s="7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ht="20.25" customHeight="1">
      <c r="A2" s="76"/>
      <c r="B2" s="77" t="s">
        <v>106</v>
      </c>
      <c r="C2" s="77">
        <v>0.0</v>
      </c>
      <c r="D2" s="77">
        <v>1.0</v>
      </c>
      <c r="E2" s="77">
        <v>2.0</v>
      </c>
      <c r="F2" s="77">
        <v>3.0</v>
      </c>
      <c r="G2" s="77">
        <v>4.0</v>
      </c>
      <c r="H2" s="77">
        <v>5.0</v>
      </c>
    </row>
    <row r="3" ht="15.0" customHeight="1">
      <c r="A3" s="22"/>
      <c r="B3" s="78" t="s">
        <v>107</v>
      </c>
      <c r="C3" s="79"/>
      <c r="D3" s="80">
        <f>'Proyección de demanda y Ventas '!E31</f>
        <v>407091000</v>
      </c>
      <c r="E3" s="80">
        <f>'Proyección de demanda y Ventas '!E32</f>
        <v>635245151</v>
      </c>
      <c r="F3" s="80">
        <f>'Proyección de demanda y Ventas '!E33</f>
        <v>1101409218</v>
      </c>
      <c r="G3" s="80">
        <f>'Proyección de demanda y Ventas '!E34</f>
        <v>1604114413</v>
      </c>
      <c r="H3" s="81">
        <f>'Proyección de demanda y Ventas '!E35</f>
        <v>2383943176</v>
      </c>
    </row>
    <row r="4" ht="18.75" customHeight="1">
      <c r="A4" s="22"/>
      <c r="B4" s="78" t="s">
        <v>108</v>
      </c>
      <c r="C4" s="82"/>
      <c r="D4" s="83">
        <f t="shared" ref="D4:H4" si="1">D3*60%</f>
        <v>244254600</v>
      </c>
      <c r="E4" s="83">
        <f t="shared" si="1"/>
        <v>381147090.6</v>
      </c>
      <c r="F4" s="83">
        <f t="shared" si="1"/>
        <v>660845530.5</v>
      </c>
      <c r="G4" s="83">
        <f t="shared" si="1"/>
        <v>962468647.6</v>
      </c>
      <c r="H4" s="84">
        <f t="shared" si="1"/>
        <v>1430365906</v>
      </c>
    </row>
    <row r="5" ht="14.25" customHeight="1">
      <c r="A5" s="22"/>
      <c r="B5" s="85" t="s">
        <v>109</v>
      </c>
      <c r="C5" s="82"/>
      <c r="D5" s="86">
        <f t="shared" ref="D5:H5" si="2">D3-D4</f>
        <v>162836400</v>
      </c>
      <c r="E5" s="86">
        <f t="shared" si="2"/>
        <v>254098060.4</v>
      </c>
      <c r="F5" s="86">
        <f t="shared" si="2"/>
        <v>440563687</v>
      </c>
      <c r="G5" s="86">
        <f t="shared" si="2"/>
        <v>641645765.1</v>
      </c>
      <c r="H5" s="87">
        <f t="shared" si="2"/>
        <v>953577270.5</v>
      </c>
    </row>
    <row r="6" ht="18.75" customHeight="1">
      <c r="A6" s="22"/>
      <c r="B6" s="78" t="s">
        <v>110</v>
      </c>
      <c r="C6" s="82"/>
      <c r="D6" s="88">
        <f>+'Estructura de Costos y Gastos'!D41</f>
        <v>149760000</v>
      </c>
      <c r="E6" s="88">
        <f>'Estructura de Costos y Gastos'!E41</f>
        <v>157248000</v>
      </c>
      <c r="F6" s="88">
        <f>'Estructura de Costos y Gastos'!F41</f>
        <v>165110400</v>
      </c>
      <c r="G6" s="88">
        <f>'Estructura de Costos y Gastos'!G41</f>
        <v>173365920</v>
      </c>
      <c r="H6" s="81">
        <f>'Estructura de Costos y Gastos'!H41</f>
        <v>182034216</v>
      </c>
    </row>
    <row r="7" ht="17.25" customHeight="1">
      <c r="A7" s="22"/>
      <c r="B7" s="78" t="s">
        <v>111</v>
      </c>
      <c r="C7" s="82"/>
      <c r="D7" s="88">
        <f>+'Estructura de Costos y Gastos'!F34</f>
        <v>74000000</v>
      </c>
      <c r="E7" s="88">
        <f>+D7*(1+'Proyección de demanda y Ventas '!$H$31)</f>
        <v>76220000</v>
      </c>
      <c r="F7" s="88">
        <f>+E7*(1+'Proyección de demanda y Ventas '!$H$31)</f>
        <v>78506600</v>
      </c>
      <c r="G7" s="88">
        <f>+F7*(1+'Proyección de demanda y Ventas '!$H$31)</f>
        <v>80861798</v>
      </c>
      <c r="H7" s="81">
        <f>+G7*(1+'Proyección de demanda y Ventas '!$H$31)</f>
        <v>83287651.94</v>
      </c>
      <c r="I7" s="27"/>
    </row>
    <row r="8" ht="20.25" customHeight="1">
      <c r="A8" s="22"/>
      <c r="B8" s="78" t="s">
        <v>112</v>
      </c>
      <c r="C8" s="82"/>
      <c r="D8" s="88">
        <f>+'Estructura de Costos y Gastos'!D25</f>
        <v>47000000</v>
      </c>
      <c r="E8" s="88">
        <f>+D8*(1+'Proyección de demanda y Ventas '!$H$31)</f>
        <v>48410000</v>
      </c>
      <c r="F8" s="88">
        <f>+E8*(1+'Proyección de demanda y Ventas '!$H$31)</f>
        <v>49862300</v>
      </c>
      <c r="G8" s="88">
        <f>+F8*(1+'Proyección de demanda y Ventas '!$H$31)</f>
        <v>51358169</v>
      </c>
      <c r="H8" s="81">
        <f>+G8*(1+'Proyección de demanda y Ventas '!$H$31)</f>
        <v>52898914.07</v>
      </c>
    </row>
    <row r="9" ht="16.5" customHeight="1">
      <c r="A9" s="22"/>
      <c r="B9" s="78" t="s">
        <v>113</v>
      </c>
      <c r="C9" s="82"/>
      <c r="D9" s="83">
        <f>'Estructura de Costos y Gastos'!J7</f>
        <v>26685000</v>
      </c>
      <c r="E9" s="83">
        <f>'Estructura de Costos y Gastos'!J7</f>
        <v>26685000</v>
      </c>
      <c r="F9" s="83">
        <f>'Estructura de Costos y Gastos'!J7</f>
        <v>26685000</v>
      </c>
      <c r="G9" s="83">
        <f>'Estructura de Costos y Gastos'!J7</f>
        <v>26685000</v>
      </c>
      <c r="H9" s="84">
        <f>'Estructura de Costos y Gastos'!J7</f>
        <v>26685000</v>
      </c>
    </row>
    <row r="10" ht="16.5" customHeight="1">
      <c r="A10" s="22"/>
      <c r="B10" s="85" t="s">
        <v>114</v>
      </c>
      <c r="C10" s="82"/>
      <c r="D10" s="86">
        <f t="shared" ref="D10:H10" si="3">D5-D6-D7-D8-D9</f>
        <v>-134608600</v>
      </c>
      <c r="E10" s="86">
        <f t="shared" si="3"/>
        <v>-54464939.62</v>
      </c>
      <c r="F10" s="86">
        <f t="shared" si="3"/>
        <v>120399387</v>
      </c>
      <c r="G10" s="86">
        <f t="shared" si="3"/>
        <v>309374878.1</v>
      </c>
      <c r="H10" s="87">
        <f t="shared" si="3"/>
        <v>608671488.5</v>
      </c>
    </row>
    <row r="11" ht="17.25" customHeight="1">
      <c r="A11" s="22"/>
      <c r="B11" s="78" t="s">
        <v>115</v>
      </c>
      <c r="C11" s="82"/>
      <c r="D11" s="83">
        <f>'Estructura del capital'!L17</f>
        <v>23033447.12</v>
      </c>
      <c r="E11" s="83">
        <f>'Estructura del capital'!L18</f>
        <v>18232905.11</v>
      </c>
      <c r="F11" s="83">
        <f>'Estructura del capital'!L19</f>
        <v>12232227.6</v>
      </c>
      <c r="G11" s="83">
        <f>'Estructura del capital'!L20</f>
        <v>4731380.72</v>
      </c>
      <c r="H11" s="84">
        <v>0.0</v>
      </c>
    </row>
    <row r="12" ht="15.75" customHeight="1">
      <c r="A12" s="49"/>
      <c r="B12" s="89" t="s">
        <v>116</v>
      </c>
      <c r="C12" s="82"/>
      <c r="D12" s="86">
        <f t="shared" ref="D12:H12" si="4">D10-D11</f>
        <v>-157642047.1</v>
      </c>
      <c r="E12" s="86">
        <f t="shared" si="4"/>
        <v>-72697844.73</v>
      </c>
      <c r="F12" s="86">
        <f t="shared" si="4"/>
        <v>108167159.4</v>
      </c>
      <c r="G12" s="86">
        <f t="shared" si="4"/>
        <v>304643497.3</v>
      </c>
      <c r="H12" s="87">
        <f t="shared" si="4"/>
        <v>608671488.5</v>
      </c>
    </row>
    <row r="13" ht="16.5" customHeight="1">
      <c r="A13" s="22"/>
      <c r="B13" s="78" t="s">
        <v>117</v>
      </c>
      <c r="C13" s="82"/>
      <c r="D13" s="90">
        <f t="shared" ref="D13:H13" si="5">D12*35%</f>
        <v>-55174716.49</v>
      </c>
      <c r="E13" s="90">
        <f t="shared" si="5"/>
        <v>-25444245.66</v>
      </c>
      <c r="F13" s="90">
        <f t="shared" si="5"/>
        <v>37858505.8</v>
      </c>
      <c r="G13" s="90">
        <f t="shared" si="5"/>
        <v>106625224.1</v>
      </c>
      <c r="H13" s="90">
        <f t="shared" si="5"/>
        <v>213035021</v>
      </c>
    </row>
    <row r="14" ht="16.5" customHeight="1">
      <c r="A14" s="49"/>
      <c r="B14" s="91" t="s">
        <v>118</v>
      </c>
      <c r="C14" s="82"/>
      <c r="D14" s="92">
        <f t="shared" ref="D14:H14" si="6">D12-D13</f>
        <v>-102467330.6</v>
      </c>
      <c r="E14" s="92">
        <f t="shared" si="6"/>
        <v>-47253599.07</v>
      </c>
      <c r="F14" s="92">
        <f t="shared" si="6"/>
        <v>70308653.62</v>
      </c>
      <c r="G14" s="92">
        <f t="shared" si="6"/>
        <v>198018273.3</v>
      </c>
      <c r="H14" s="92">
        <f t="shared" si="6"/>
        <v>395636467.6</v>
      </c>
    </row>
    <row r="15" ht="15.75" customHeight="1">
      <c r="A15" s="22"/>
      <c r="B15" s="93" t="s">
        <v>119</v>
      </c>
      <c r="C15" s="94"/>
      <c r="D15" s="95">
        <f t="shared" ref="D15:H15" si="7">D14/D3</f>
        <v>-0.2517062048</v>
      </c>
      <c r="E15" s="95">
        <f t="shared" si="7"/>
        <v>-0.07438639871</v>
      </c>
      <c r="F15" s="95">
        <f t="shared" si="7"/>
        <v>0.06383517815</v>
      </c>
      <c r="G15" s="95">
        <f t="shared" si="7"/>
        <v>0.1234439836</v>
      </c>
      <c r="H15" s="95">
        <f t="shared" si="7"/>
        <v>0.1659588498</v>
      </c>
    </row>
    <row r="16" ht="8.25" customHeight="1">
      <c r="A16" s="21"/>
      <c r="B16" s="96"/>
      <c r="C16" s="82"/>
      <c r="D16" s="97"/>
      <c r="E16" s="97"/>
      <c r="F16" s="97"/>
      <c r="G16" s="97"/>
      <c r="H16" s="98"/>
    </row>
    <row r="17" ht="12.75" customHeight="1">
      <c r="A17" s="22"/>
      <c r="B17" s="78" t="s">
        <v>120</v>
      </c>
      <c r="C17" s="99">
        <f>+'Estructura del capital'!C4</f>
        <v>88000000</v>
      </c>
      <c r="D17" s="74">
        <f t="shared" ref="D17:H17" si="8">+D3*10%</f>
        <v>40709100</v>
      </c>
      <c r="E17" s="74">
        <f t="shared" si="8"/>
        <v>63524515.1</v>
      </c>
      <c r="F17" s="74">
        <f t="shared" si="8"/>
        <v>110140921.8</v>
      </c>
      <c r="G17" s="74">
        <f t="shared" si="8"/>
        <v>160411441.3</v>
      </c>
      <c r="H17" s="74">
        <f t="shared" si="8"/>
        <v>238394317.6</v>
      </c>
    </row>
    <row r="18" ht="6.75" customHeight="1">
      <c r="A18" s="21"/>
      <c r="B18" s="96"/>
      <c r="C18" s="100"/>
      <c r="D18" s="97"/>
      <c r="E18" s="97"/>
      <c r="F18" s="97"/>
      <c r="G18" s="97"/>
      <c r="H18" s="98"/>
    </row>
    <row r="19" ht="13.5" customHeight="1">
      <c r="A19" s="22"/>
      <c r="B19" s="101" t="s">
        <v>121</v>
      </c>
      <c r="C19" s="102" t="str">
        <f t="shared" ref="C19:H19" si="9">+C10</f>
        <v/>
      </c>
      <c r="D19" s="103">
        <f t="shared" si="9"/>
        <v>-134608600</v>
      </c>
      <c r="E19" s="74">
        <f t="shared" si="9"/>
        <v>-54464939.62</v>
      </c>
      <c r="F19" s="74">
        <f t="shared" si="9"/>
        <v>120399387</v>
      </c>
      <c r="G19" s="74">
        <f t="shared" si="9"/>
        <v>309374878.1</v>
      </c>
      <c r="H19" s="74">
        <f t="shared" si="9"/>
        <v>608671488.5</v>
      </c>
    </row>
    <row r="20" ht="18.0" customHeight="1">
      <c r="A20" s="22"/>
      <c r="B20" s="78" t="s">
        <v>122</v>
      </c>
      <c r="C20" s="102" t="str">
        <f t="shared" ref="C20:H20" si="10">+C9</f>
        <v/>
      </c>
      <c r="D20" s="103">
        <f t="shared" si="10"/>
        <v>26685000</v>
      </c>
      <c r="E20" s="74">
        <f t="shared" si="10"/>
        <v>26685000</v>
      </c>
      <c r="F20" s="74">
        <f t="shared" si="10"/>
        <v>26685000</v>
      </c>
      <c r="G20" s="74">
        <f t="shared" si="10"/>
        <v>26685000</v>
      </c>
      <c r="H20" s="74">
        <f t="shared" si="10"/>
        <v>26685000</v>
      </c>
    </row>
    <row r="21" ht="19.5" customHeight="1">
      <c r="A21" s="22"/>
      <c r="B21" s="78" t="s">
        <v>123</v>
      </c>
      <c r="C21" s="102">
        <f>+C17</f>
        <v>88000000</v>
      </c>
      <c r="D21" s="34">
        <f t="shared" ref="D21:H21" si="11">+D17-C17</f>
        <v>-47290900</v>
      </c>
      <c r="E21" s="34">
        <f t="shared" si="11"/>
        <v>22815415.1</v>
      </c>
      <c r="F21" s="34">
        <f t="shared" si="11"/>
        <v>46616406.66</v>
      </c>
      <c r="G21" s="34">
        <f t="shared" si="11"/>
        <v>50270519.51</v>
      </c>
      <c r="H21" s="34">
        <f t="shared" si="11"/>
        <v>77982876.37</v>
      </c>
    </row>
    <row r="22" ht="21.75" customHeight="1">
      <c r="A22" s="22"/>
      <c r="B22" s="78" t="s">
        <v>124</v>
      </c>
      <c r="C22" s="102">
        <f>+'Estructura del capital'!C3</f>
        <v>133425000</v>
      </c>
      <c r="D22" s="104"/>
      <c r="E22" s="104"/>
      <c r="F22" s="104"/>
      <c r="G22" s="104"/>
      <c r="H22" s="104"/>
    </row>
    <row r="23" ht="15.75" customHeight="1">
      <c r="A23" s="22"/>
      <c r="B23" s="78" t="s">
        <v>125</v>
      </c>
      <c r="C23" s="105">
        <f t="shared" ref="C23:H23" si="12">+C10*0.35</f>
        <v>0</v>
      </c>
      <c r="D23" s="106">
        <f t="shared" si="12"/>
        <v>-47113010</v>
      </c>
      <c r="E23" s="106">
        <f t="shared" si="12"/>
        <v>-19062728.87</v>
      </c>
      <c r="F23" s="106">
        <f t="shared" si="12"/>
        <v>42139785.46</v>
      </c>
      <c r="G23" s="106">
        <f t="shared" si="12"/>
        <v>108281207.3</v>
      </c>
      <c r="H23" s="107">
        <f t="shared" si="12"/>
        <v>213035021</v>
      </c>
    </row>
    <row r="24" ht="16.5" customHeight="1">
      <c r="A24" s="22"/>
      <c r="B24" s="93" t="s">
        <v>126</v>
      </c>
      <c r="C24" s="108">
        <f t="shared" ref="C24:H24" si="13">+C19+C20-C21-C22-C23</f>
        <v>-221425000</v>
      </c>
      <c r="D24" s="108">
        <f t="shared" si="13"/>
        <v>-13519690</v>
      </c>
      <c r="E24" s="108">
        <f t="shared" si="13"/>
        <v>-31532625.85</v>
      </c>
      <c r="F24" s="108">
        <f t="shared" si="13"/>
        <v>58328194.9</v>
      </c>
      <c r="G24" s="108">
        <f t="shared" si="13"/>
        <v>177508151.2</v>
      </c>
      <c r="H24" s="109">
        <f t="shared" si="13"/>
        <v>344338591.2</v>
      </c>
    </row>
    <row r="25" ht="14.25" customHeight="1">
      <c r="A25" s="21"/>
      <c r="C25" s="45"/>
      <c r="D25" s="45"/>
      <c r="F25" s="45"/>
      <c r="G25" s="45"/>
      <c r="H25" s="45"/>
    </row>
    <row r="26" ht="14.25" customHeight="1">
      <c r="A26" s="22"/>
      <c r="B26" s="110" t="s">
        <v>127</v>
      </c>
      <c r="C26" s="111">
        <f t="array" ref="C26">+NPV('Estructura del capital'!J5,D24:H24)+C24</f>
        <v>12372196.37</v>
      </c>
      <c r="D26" s="27"/>
    </row>
    <row r="27" ht="14.25" customHeight="1">
      <c r="A27" s="22"/>
      <c r="B27" s="110" t="s">
        <v>128</v>
      </c>
      <c r="C27" s="112">
        <f>+IRR(C24:H24)</f>
        <v>0.2035291193</v>
      </c>
      <c r="D27" s="113"/>
    </row>
    <row r="28" ht="14.25" customHeight="1">
      <c r="A28" s="21"/>
    </row>
    <row r="29" ht="14.25" customHeight="1">
      <c r="A29" s="21"/>
    </row>
    <row r="30" ht="14.25" customHeight="1">
      <c r="A30" s="21"/>
    </row>
    <row r="31" ht="14.25" customHeight="1">
      <c r="A31" s="21"/>
    </row>
    <row r="32" ht="14.25" customHeight="1">
      <c r="A32" s="21"/>
    </row>
    <row r="33" ht="14.25" customHeight="1">
      <c r="A33" s="21"/>
    </row>
    <row r="34" ht="14.25" customHeight="1">
      <c r="A34" s="21"/>
    </row>
    <row r="35" ht="14.25" customHeight="1">
      <c r="A35" s="21"/>
    </row>
    <row r="36" ht="14.25" customHeight="1">
      <c r="A36" s="21"/>
    </row>
    <row r="37" ht="14.25" customHeight="1">
      <c r="A37" s="21"/>
    </row>
    <row r="38" ht="14.25" customHeight="1">
      <c r="A38" s="21"/>
    </row>
    <row r="39" ht="14.25" customHeight="1">
      <c r="A39" s="21"/>
    </row>
    <row r="40" ht="14.25" customHeight="1">
      <c r="A40" s="21"/>
    </row>
    <row r="41" ht="14.25" customHeight="1">
      <c r="A41" s="21"/>
    </row>
    <row r="42" ht="14.25" customHeight="1">
      <c r="A42" s="21"/>
    </row>
    <row r="43" ht="14.25" customHeight="1">
      <c r="A43" s="21"/>
    </row>
    <row r="44" ht="14.25" customHeight="1">
      <c r="A44" s="21"/>
    </row>
    <row r="45" ht="14.25" customHeight="1">
      <c r="A45" s="21"/>
    </row>
    <row r="46" ht="14.25" customHeight="1">
      <c r="A46" s="21"/>
    </row>
    <row r="47" ht="14.25" customHeight="1">
      <c r="A47" s="21"/>
    </row>
    <row r="48" ht="14.25" customHeight="1">
      <c r="A48" s="21"/>
    </row>
    <row r="49" ht="14.25" customHeight="1">
      <c r="A49" s="21"/>
    </row>
    <row r="50" ht="14.25" customHeight="1">
      <c r="A50" s="21"/>
    </row>
    <row r="51" ht="14.25" customHeight="1">
      <c r="A51" s="21"/>
    </row>
    <row r="52" ht="14.25" customHeight="1">
      <c r="A52" s="21"/>
    </row>
    <row r="53" ht="14.25" customHeight="1">
      <c r="A53" s="21"/>
    </row>
    <row r="54" ht="14.25" customHeight="1">
      <c r="A54" s="21"/>
    </row>
    <row r="55" ht="14.25" customHeight="1">
      <c r="A55" s="21"/>
    </row>
    <row r="56" ht="14.25" customHeight="1">
      <c r="A56" s="21"/>
    </row>
    <row r="57" ht="14.25" customHeight="1">
      <c r="A57" s="21"/>
    </row>
    <row r="58" ht="14.25" customHeight="1">
      <c r="A58" s="21"/>
    </row>
    <row r="59" ht="14.25" customHeight="1">
      <c r="A59" s="21"/>
    </row>
    <row r="60" ht="14.25" customHeight="1">
      <c r="A60" s="21"/>
    </row>
    <row r="61" ht="14.25" customHeight="1">
      <c r="A61" s="21"/>
    </row>
    <row r="62" ht="14.25" customHeight="1">
      <c r="A62" s="21"/>
    </row>
    <row r="63" ht="14.25" customHeight="1">
      <c r="A63" s="21"/>
    </row>
    <row r="64" ht="14.25" customHeight="1">
      <c r="A64" s="21"/>
    </row>
    <row r="65" ht="14.25" customHeight="1">
      <c r="A65" s="21"/>
    </row>
    <row r="66" ht="14.25" customHeight="1">
      <c r="A66" s="21"/>
    </row>
    <row r="67" ht="14.25" customHeight="1">
      <c r="A67" s="21"/>
    </row>
    <row r="68" ht="14.25" customHeight="1">
      <c r="A68" s="21"/>
    </row>
    <row r="69" ht="14.25" customHeight="1">
      <c r="A69" s="21"/>
    </row>
    <row r="70" ht="14.25" customHeight="1">
      <c r="A70" s="21"/>
    </row>
    <row r="71" ht="14.25" customHeight="1">
      <c r="A71" s="21"/>
    </row>
    <row r="72" ht="14.25" customHeight="1">
      <c r="A72" s="21"/>
    </row>
    <row r="73" ht="14.25" customHeight="1">
      <c r="A73" s="21"/>
    </row>
    <row r="74" ht="14.25" customHeight="1">
      <c r="A74" s="21"/>
    </row>
    <row r="75" ht="14.25" customHeight="1">
      <c r="A75" s="21"/>
    </row>
    <row r="76" ht="14.25" customHeight="1">
      <c r="A76" s="21"/>
    </row>
    <row r="77" ht="14.25" customHeight="1">
      <c r="A77" s="21"/>
    </row>
    <row r="78" ht="14.25" customHeight="1">
      <c r="A78" s="21"/>
    </row>
    <row r="79" ht="14.25" customHeight="1">
      <c r="A79" s="21"/>
    </row>
    <row r="80" ht="14.25" customHeight="1">
      <c r="A80" s="21"/>
    </row>
    <row r="81" ht="14.25" customHeight="1">
      <c r="A81" s="21"/>
    </row>
    <row r="82" ht="14.25" customHeight="1">
      <c r="A82" s="21"/>
    </row>
    <row r="83" ht="14.25" customHeight="1">
      <c r="A83" s="21"/>
    </row>
    <row r="84" ht="14.25" customHeight="1">
      <c r="A84" s="21"/>
    </row>
    <row r="85" ht="14.25" customHeight="1">
      <c r="A85" s="21"/>
    </row>
    <row r="86" ht="14.25" customHeight="1">
      <c r="A86" s="21"/>
    </row>
    <row r="87" ht="14.25" customHeight="1">
      <c r="A87" s="21"/>
    </row>
    <row r="88" ht="14.25" customHeight="1">
      <c r="A88" s="21"/>
    </row>
    <row r="89" ht="14.25" customHeight="1">
      <c r="A89" s="21"/>
    </row>
    <row r="90" ht="14.25" customHeight="1">
      <c r="A90" s="21"/>
    </row>
    <row r="91" ht="14.25" customHeight="1">
      <c r="A91" s="21"/>
    </row>
    <row r="92" ht="14.25" customHeight="1">
      <c r="A92" s="21"/>
    </row>
    <row r="93" ht="14.25" customHeight="1">
      <c r="A93" s="21"/>
    </row>
    <row r="94" ht="14.25" customHeight="1">
      <c r="A94" s="21"/>
    </row>
    <row r="95" ht="14.25" customHeight="1">
      <c r="A95" s="21"/>
    </row>
    <row r="96" ht="14.25" customHeight="1">
      <c r="A96" s="21"/>
    </row>
    <row r="97" ht="14.25" customHeight="1">
      <c r="A97" s="21"/>
    </row>
    <row r="98" ht="14.25" customHeight="1">
      <c r="A98" s="21"/>
    </row>
    <row r="99" ht="14.25" customHeight="1">
      <c r="A99" s="21"/>
    </row>
    <row r="100" ht="14.25" customHeight="1">
      <c r="A100" s="21"/>
    </row>
    <row r="101" ht="14.25" customHeight="1">
      <c r="A101" s="21"/>
    </row>
    <row r="102" ht="14.25" customHeight="1">
      <c r="A102" s="21"/>
    </row>
    <row r="103" ht="14.25" customHeight="1">
      <c r="A103" s="21"/>
    </row>
    <row r="104" ht="14.25" customHeight="1">
      <c r="A104" s="21"/>
    </row>
    <row r="105" ht="14.25" customHeight="1">
      <c r="A105" s="21"/>
    </row>
    <row r="106" ht="14.25" customHeight="1">
      <c r="A106" s="21"/>
    </row>
    <row r="107" ht="14.25" customHeight="1">
      <c r="A107" s="21"/>
    </row>
    <row r="108" ht="14.25" customHeight="1">
      <c r="A108" s="21"/>
    </row>
    <row r="109" ht="14.25" customHeight="1">
      <c r="A109" s="21"/>
    </row>
    <row r="110" ht="14.25" customHeight="1">
      <c r="A110" s="21"/>
    </row>
    <row r="111" ht="14.25" customHeight="1">
      <c r="A111" s="21"/>
    </row>
    <row r="112" ht="14.25" customHeight="1">
      <c r="A112" s="21"/>
    </row>
    <row r="113" ht="14.25" customHeight="1">
      <c r="A113" s="21"/>
    </row>
    <row r="114" ht="14.25" customHeight="1">
      <c r="A114" s="21"/>
    </row>
    <row r="115" ht="14.25" customHeight="1">
      <c r="A115" s="21"/>
    </row>
    <row r="116" ht="14.25" customHeight="1">
      <c r="A116" s="21"/>
    </row>
    <row r="117" ht="14.25" customHeight="1">
      <c r="A117" s="21"/>
    </row>
    <row r="118" ht="14.25" customHeight="1">
      <c r="A118" s="21"/>
    </row>
    <row r="119" ht="14.25" customHeight="1">
      <c r="A119" s="21"/>
    </row>
    <row r="120" ht="14.25" customHeight="1">
      <c r="A120" s="21"/>
    </row>
    <row r="121" ht="14.25" customHeight="1">
      <c r="A121" s="21"/>
    </row>
    <row r="122" ht="14.25" customHeight="1">
      <c r="A122" s="21"/>
    </row>
    <row r="123" ht="14.25" customHeight="1">
      <c r="A123" s="21"/>
    </row>
    <row r="124" ht="14.25" customHeight="1">
      <c r="A124" s="21"/>
    </row>
    <row r="125" ht="14.25" customHeight="1">
      <c r="A125" s="21"/>
    </row>
    <row r="126" ht="14.25" customHeight="1">
      <c r="A126" s="21"/>
    </row>
    <row r="127" ht="14.25" customHeight="1">
      <c r="A127" s="21"/>
    </row>
    <row r="128" ht="14.25" customHeight="1">
      <c r="A128" s="21"/>
    </row>
    <row r="129" ht="14.25" customHeight="1">
      <c r="A129" s="21"/>
    </row>
    <row r="130" ht="14.25" customHeight="1">
      <c r="A130" s="21"/>
    </row>
    <row r="131" ht="14.25" customHeight="1">
      <c r="A131" s="21"/>
    </row>
    <row r="132" ht="14.25" customHeight="1">
      <c r="A132" s="21"/>
    </row>
    <row r="133" ht="14.25" customHeight="1">
      <c r="A133" s="21"/>
    </row>
    <row r="134" ht="14.25" customHeight="1">
      <c r="A134" s="21"/>
    </row>
    <row r="135" ht="14.25" customHeight="1">
      <c r="A135" s="21"/>
    </row>
    <row r="136" ht="14.25" customHeight="1">
      <c r="A136" s="21"/>
    </row>
    <row r="137" ht="14.25" customHeight="1">
      <c r="A137" s="21"/>
    </row>
    <row r="138" ht="14.25" customHeight="1">
      <c r="A138" s="21"/>
    </row>
    <row r="139" ht="14.25" customHeight="1">
      <c r="A139" s="21"/>
    </row>
    <row r="140" ht="14.25" customHeight="1">
      <c r="A140" s="21"/>
    </row>
    <row r="141" ht="14.25" customHeight="1">
      <c r="A141" s="21"/>
    </row>
    <row r="142" ht="14.25" customHeight="1">
      <c r="A142" s="21"/>
    </row>
    <row r="143" ht="14.25" customHeight="1">
      <c r="A143" s="21"/>
    </row>
    <row r="144" ht="14.25" customHeight="1">
      <c r="A144" s="21"/>
    </row>
    <row r="145" ht="14.25" customHeight="1">
      <c r="A145" s="21"/>
    </row>
    <row r="146" ht="14.25" customHeight="1">
      <c r="A146" s="21"/>
    </row>
    <row r="147" ht="14.25" customHeight="1">
      <c r="A147" s="21"/>
    </row>
    <row r="148" ht="14.25" customHeight="1">
      <c r="A148" s="21"/>
    </row>
    <row r="149" ht="14.25" customHeight="1">
      <c r="A149" s="21"/>
    </row>
    <row r="150" ht="14.25" customHeight="1">
      <c r="A150" s="21"/>
    </row>
    <row r="151" ht="14.25" customHeight="1">
      <c r="A151" s="21"/>
    </row>
    <row r="152" ht="14.25" customHeight="1">
      <c r="A152" s="21"/>
    </row>
    <row r="153" ht="14.25" customHeight="1">
      <c r="A153" s="21"/>
    </row>
    <row r="154" ht="14.25" customHeight="1">
      <c r="A154" s="21"/>
    </row>
    <row r="155" ht="14.25" customHeight="1">
      <c r="A155" s="21"/>
    </row>
    <row r="156" ht="14.25" customHeight="1">
      <c r="A156" s="21"/>
    </row>
    <row r="157" ht="14.25" customHeight="1">
      <c r="A157" s="21"/>
    </row>
    <row r="158" ht="14.25" customHeight="1">
      <c r="A158" s="21"/>
    </row>
    <row r="159" ht="14.25" customHeight="1">
      <c r="A159" s="21"/>
    </row>
    <row r="160" ht="14.25" customHeight="1">
      <c r="A160" s="21"/>
    </row>
    <row r="161" ht="14.25" customHeight="1">
      <c r="A161" s="21"/>
    </row>
    <row r="162" ht="14.25" customHeight="1">
      <c r="A162" s="21"/>
    </row>
    <row r="163" ht="14.25" customHeight="1">
      <c r="A163" s="21"/>
    </row>
    <row r="164" ht="14.25" customHeight="1">
      <c r="A164" s="21"/>
    </row>
    <row r="165" ht="14.25" customHeight="1">
      <c r="A165" s="21"/>
    </row>
    <row r="166" ht="14.25" customHeight="1">
      <c r="A166" s="21"/>
    </row>
    <row r="167" ht="14.25" customHeight="1">
      <c r="A167" s="21"/>
    </row>
    <row r="168" ht="14.25" customHeight="1">
      <c r="A168" s="21"/>
    </row>
    <row r="169" ht="14.25" customHeight="1">
      <c r="A169" s="21"/>
    </row>
    <row r="170" ht="14.25" customHeight="1">
      <c r="A170" s="21"/>
    </row>
    <row r="171" ht="14.25" customHeight="1">
      <c r="A171" s="21"/>
    </row>
    <row r="172" ht="14.25" customHeight="1">
      <c r="A172" s="21"/>
    </row>
    <row r="173" ht="14.25" customHeight="1">
      <c r="A173" s="21"/>
    </row>
    <row r="174" ht="14.25" customHeight="1">
      <c r="A174" s="21"/>
    </row>
    <row r="175" ht="14.25" customHeight="1">
      <c r="A175" s="21"/>
    </row>
    <row r="176" ht="14.25" customHeight="1">
      <c r="A176" s="21"/>
    </row>
    <row r="177" ht="14.25" customHeight="1">
      <c r="A177" s="21"/>
    </row>
    <row r="178" ht="14.25" customHeight="1">
      <c r="A178" s="21"/>
    </row>
    <row r="179" ht="14.25" customHeight="1">
      <c r="A179" s="21"/>
    </row>
    <row r="180" ht="14.25" customHeight="1">
      <c r="A180" s="21"/>
    </row>
    <row r="181" ht="14.25" customHeight="1">
      <c r="A181" s="21"/>
    </row>
    <row r="182" ht="14.25" customHeight="1">
      <c r="A182" s="21"/>
    </row>
    <row r="183" ht="14.25" customHeight="1">
      <c r="A183" s="21"/>
    </row>
    <row r="184" ht="14.25" customHeight="1">
      <c r="A184" s="21"/>
    </row>
    <row r="185" ht="14.25" customHeight="1">
      <c r="A185" s="21"/>
    </row>
    <row r="186" ht="14.25" customHeight="1">
      <c r="A186" s="21"/>
    </row>
    <row r="187" ht="14.25" customHeight="1">
      <c r="A187" s="21"/>
    </row>
    <row r="188" ht="14.25" customHeight="1">
      <c r="A188" s="21"/>
    </row>
    <row r="189" ht="14.25" customHeight="1">
      <c r="A189" s="21"/>
    </row>
    <row r="190" ht="14.25" customHeight="1">
      <c r="A190" s="21"/>
    </row>
    <row r="191" ht="14.25" customHeight="1">
      <c r="A191" s="21"/>
    </row>
    <row r="192" ht="14.25" customHeight="1">
      <c r="A192" s="21"/>
    </row>
    <row r="193" ht="14.25" customHeight="1">
      <c r="A193" s="21"/>
    </row>
    <row r="194" ht="14.25" customHeight="1">
      <c r="A194" s="21"/>
    </row>
    <row r="195" ht="14.25" customHeight="1">
      <c r="A195" s="21"/>
    </row>
    <row r="196" ht="14.25" customHeight="1">
      <c r="A196" s="21"/>
    </row>
    <row r="197" ht="14.25" customHeight="1">
      <c r="A197" s="21"/>
    </row>
    <row r="198" ht="14.25" customHeight="1">
      <c r="A198" s="21"/>
    </row>
    <row r="199" ht="14.25" customHeight="1">
      <c r="A199" s="21"/>
    </row>
    <row r="200" ht="14.25" customHeight="1">
      <c r="A200" s="21"/>
    </row>
    <row r="201" ht="14.25" customHeight="1">
      <c r="A201" s="21"/>
    </row>
    <row r="202" ht="14.25" customHeight="1">
      <c r="A202" s="21"/>
    </row>
    <row r="203" ht="14.25" customHeight="1">
      <c r="A203" s="21"/>
    </row>
    <row r="204" ht="14.25" customHeight="1">
      <c r="A204" s="21"/>
    </row>
    <row r="205" ht="14.25" customHeight="1">
      <c r="A205" s="21"/>
    </row>
    <row r="206" ht="14.25" customHeight="1">
      <c r="A206" s="21"/>
    </row>
    <row r="207" ht="14.25" customHeight="1">
      <c r="A207" s="21"/>
    </row>
    <row r="208" ht="14.25" customHeight="1">
      <c r="A208" s="21"/>
    </row>
    <row r="209" ht="14.25" customHeight="1">
      <c r="A209" s="21"/>
    </row>
    <row r="210" ht="14.25" customHeight="1">
      <c r="A210" s="21"/>
    </row>
    <row r="211" ht="14.25" customHeight="1">
      <c r="A211" s="21"/>
    </row>
    <row r="212" ht="14.25" customHeight="1">
      <c r="A212" s="21"/>
    </row>
    <row r="213" ht="14.25" customHeight="1">
      <c r="A213" s="21"/>
    </row>
    <row r="214" ht="14.25" customHeight="1">
      <c r="A214" s="21"/>
    </row>
    <row r="215" ht="14.25" customHeight="1">
      <c r="A215" s="21"/>
    </row>
    <row r="216" ht="14.25" customHeight="1">
      <c r="A216" s="21"/>
    </row>
    <row r="217" ht="14.25" customHeight="1">
      <c r="A217" s="21"/>
    </row>
    <row r="218" ht="14.25" customHeight="1">
      <c r="A218" s="21"/>
    </row>
    <row r="219" ht="14.25" customHeight="1">
      <c r="A219" s="21"/>
    </row>
    <row r="220" ht="14.25" customHeight="1">
      <c r="A220" s="21"/>
    </row>
    <row r="221" ht="14.25" customHeight="1">
      <c r="A221" s="21"/>
    </row>
    <row r="222" ht="14.25" customHeight="1">
      <c r="A222" s="21"/>
    </row>
    <row r="223" ht="14.25" customHeight="1">
      <c r="A223" s="21"/>
    </row>
    <row r="224" ht="14.25" customHeight="1">
      <c r="A224" s="21"/>
    </row>
    <row r="225" ht="14.25" customHeight="1">
      <c r="A225" s="21"/>
    </row>
    <row r="226" ht="14.25" customHeight="1">
      <c r="A226" s="21"/>
    </row>
    <row r="227" ht="14.25" customHeight="1">
      <c r="A227" s="21"/>
    </row>
    <row r="228" ht="14.25" customHeight="1">
      <c r="A228" s="21"/>
    </row>
    <row r="229" ht="14.25" customHeight="1">
      <c r="A229" s="21"/>
    </row>
    <row r="230" ht="14.25" customHeight="1">
      <c r="A230" s="21"/>
    </row>
    <row r="231" ht="14.25" customHeight="1">
      <c r="A231" s="21"/>
    </row>
    <row r="232" ht="14.25" customHeight="1">
      <c r="A232" s="21"/>
    </row>
    <row r="233" ht="14.25" customHeight="1">
      <c r="A233" s="21"/>
    </row>
    <row r="234" ht="14.25" customHeight="1">
      <c r="A234" s="21"/>
    </row>
    <row r="235" ht="14.25" customHeight="1">
      <c r="A235" s="21"/>
    </row>
    <row r="236" ht="14.25" customHeight="1">
      <c r="A236" s="21"/>
    </row>
    <row r="237" ht="14.25" customHeight="1">
      <c r="A237" s="21"/>
    </row>
    <row r="238" ht="14.25" customHeight="1">
      <c r="A238" s="21"/>
    </row>
    <row r="239" ht="14.25" customHeight="1">
      <c r="A239" s="21"/>
    </row>
    <row r="240" ht="14.25" customHeight="1">
      <c r="A240" s="21"/>
    </row>
    <row r="241" ht="14.25" customHeight="1">
      <c r="A241" s="21"/>
    </row>
    <row r="242" ht="14.25" customHeight="1">
      <c r="A242" s="21"/>
    </row>
    <row r="243" ht="14.25" customHeight="1">
      <c r="A243" s="21"/>
    </row>
    <row r="244" ht="14.25" customHeight="1">
      <c r="A244" s="21"/>
    </row>
    <row r="245" ht="14.25" customHeight="1">
      <c r="A245" s="21"/>
    </row>
    <row r="246" ht="14.25" customHeight="1">
      <c r="A246" s="21"/>
    </row>
    <row r="247" ht="14.25" customHeight="1">
      <c r="A247" s="21"/>
    </row>
    <row r="248" ht="14.25" customHeight="1">
      <c r="A248" s="21"/>
    </row>
    <row r="249" ht="14.25" customHeight="1">
      <c r="A249" s="21"/>
    </row>
    <row r="250" ht="14.25" customHeight="1">
      <c r="A250" s="21"/>
    </row>
    <row r="251" ht="14.25" customHeight="1">
      <c r="A251" s="21"/>
    </row>
    <row r="252" ht="14.25" customHeight="1">
      <c r="A252" s="21"/>
    </row>
    <row r="253" ht="14.25" customHeight="1">
      <c r="A253" s="21"/>
    </row>
    <row r="254" ht="14.25" customHeight="1">
      <c r="A254" s="21"/>
    </row>
    <row r="255" ht="14.25" customHeight="1">
      <c r="A255" s="21"/>
    </row>
    <row r="256" ht="14.25" customHeight="1">
      <c r="A256" s="21"/>
    </row>
    <row r="257" ht="14.25" customHeight="1">
      <c r="A257" s="21"/>
    </row>
    <row r="258" ht="14.25" customHeight="1">
      <c r="A258" s="21"/>
    </row>
    <row r="259" ht="14.25" customHeight="1">
      <c r="A259" s="21"/>
    </row>
    <row r="260" ht="14.25" customHeight="1">
      <c r="A260" s="21"/>
    </row>
    <row r="261" ht="14.25" customHeight="1">
      <c r="A261" s="21"/>
    </row>
    <row r="262" ht="14.25" customHeight="1">
      <c r="A262" s="21"/>
    </row>
    <row r="263" ht="14.25" customHeight="1">
      <c r="A263" s="21"/>
    </row>
    <row r="264" ht="14.25" customHeight="1">
      <c r="A264" s="21"/>
    </row>
    <row r="265" ht="14.25" customHeight="1">
      <c r="A265" s="21"/>
    </row>
    <row r="266" ht="14.25" customHeight="1">
      <c r="A266" s="21"/>
    </row>
    <row r="267" ht="14.25" customHeight="1">
      <c r="A267" s="21"/>
    </row>
    <row r="268" ht="14.25" customHeight="1">
      <c r="A268" s="21"/>
    </row>
    <row r="269" ht="14.25" customHeight="1">
      <c r="A269" s="21"/>
    </row>
    <row r="270" ht="14.25" customHeight="1">
      <c r="A270" s="21"/>
    </row>
    <row r="271" ht="14.25" customHeight="1">
      <c r="A271" s="21"/>
    </row>
    <row r="272" ht="14.25" customHeight="1">
      <c r="A272" s="21"/>
    </row>
    <row r="273" ht="14.25" customHeight="1">
      <c r="A273" s="21"/>
    </row>
    <row r="274" ht="14.25" customHeight="1">
      <c r="A274" s="21"/>
    </row>
    <row r="275" ht="14.25" customHeight="1">
      <c r="A275" s="21"/>
    </row>
    <row r="276" ht="14.25" customHeight="1">
      <c r="A276" s="21"/>
    </row>
    <row r="277" ht="14.25" customHeight="1">
      <c r="A277" s="21"/>
    </row>
    <row r="278" ht="14.25" customHeight="1">
      <c r="A278" s="21"/>
    </row>
    <row r="279" ht="14.25" customHeight="1">
      <c r="A279" s="21"/>
    </row>
    <row r="280" ht="14.25" customHeight="1">
      <c r="A280" s="21"/>
    </row>
    <row r="281" ht="14.25" customHeight="1">
      <c r="A281" s="21"/>
    </row>
    <row r="282" ht="14.25" customHeight="1">
      <c r="A282" s="21"/>
    </row>
    <row r="283" ht="14.25" customHeight="1">
      <c r="A283" s="21"/>
    </row>
    <row r="284" ht="14.25" customHeight="1">
      <c r="A284" s="21"/>
    </row>
    <row r="285" ht="14.25" customHeight="1">
      <c r="A285" s="21"/>
    </row>
    <row r="286" ht="14.25" customHeight="1">
      <c r="A286" s="21"/>
    </row>
    <row r="287" ht="14.25" customHeight="1">
      <c r="A287" s="21"/>
    </row>
    <row r="288" ht="14.25" customHeight="1">
      <c r="A288" s="21"/>
    </row>
    <row r="289" ht="14.25" customHeight="1">
      <c r="A289" s="21"/>
    </row>
    <row r="290" ht="14.25" customHeight="1">
      <c r="A290" s="21"/>
    </row>
    <row r="291" ht="14.25" customHeight="1">
      <c r="A291" s="21"/>
    </row>
    <row r="292" ht="14.25" customHeight="1">
      <c r="A292" s="21"/>
    </row>
    <row r="293" ht="14.25" customHeight="1">
      <c r="A293" s="21"/>
    </row>
    <row r="294" ht="14.25" customHeight="1">
      <c r="A294" s="21"/>
    </row>
    <row r="295" ht="14.25" customHeight="1">
      <c r="A295" s="21"/>
    </row>
    <row r="296" ht="14.25" customHeight="1">
      <c r="A296" s="21"/>
    </row>
    <row r="297" ht="14.25" customHeight="1">
      <c r="A297" s="21"/>
    </row>
    <row r="298" ht="14.25" customHeight="1">
      <c r="A298" s="21"/>
    </row>
    <row r="299" ht="14.25" customHeight="1">
      <c r="A299" s="21"/>
    </row>
    <row r="300" ht="14.25" customHeight="1">
      <c r="A300" s="21"/>
    </row>
    <row r="301" ht="14.25" customHeight="1">
      <c r="A301" s="21"/>
    </row>
    <row r="302" ht="14.25" customHeight="1">
      <c r="A302" s="21"/>
    </row>
    <row r="303" ht="14.25" customHeight="1">
      <c r="A303" s="21"/>
    </row>
    <row r="304" ht="14.25" customHeight="1">
      <c r="A304" s="21"/>
    </row>
    <row r="305" ht="14.25" customHeight="1">
      <c r="A305" s="21"/>
    </row>
    <row r="306" ht="14.25" customHeight="1">
      <c r="A306" s="21"/>
    </row>
    <row r="307" ht="14.25" customHeight="1">
      <c r="A307" s="21"/>
    </row>
    <row r="308" ht="14.25" customHeight="1">
      <c r="A308" s="21"/>
    </row>
    <row r="309" ht="14.25" customHeight="1">
      <c r="A309" s="21"/>
    </row>
    <row r="310" ht="14.25" customHeight="1">
      <c r="A310" s="21"/>
    </row>
    <row r="311" ht="14.25" customHeight="1">
      <c r="A311" s="21"/>
    </row>
    <row r="312" ht="14.25" customHeight="1">
      <c r="A312" s="21"/>
    </row>
    <row r="313" ht="14.25" customHeight="1">
      <c r="A313" s="21"/>
    </row>
    <row r="314" ht="14.25" customHeight="1">
      <c r="A314" s="21"/>
    </row>
    <row r="315" ht="14.25" customHeight="1">
      <c r="A315" s="21"/>
    </row>
    <row r="316" ht="14.25" customHeight="1">
      <c r="A316" s="21"/>
    </row>
    <row r="317" ht="14.25" customHeight="1">
      <c r="A317" s="21"/>
    </row>
    <row r="318" ht="14.25" customHeight="1">
      <c r="A318" s="21"/>
    </row>
    <row r="319" ht="14.25" customHeight="1">
      <c r="A319" s="21"/>
    </row>
    <row r="320" ht="14.25" customHeight="1">
      <c r="A320" s="21"/>
    </row>
    <row r="321" ht="14.25" customHeight="1">
      <c r="A321" s="21"/>
    </row>
    <row r="322" ht="14.25" customHeight="1">
      <c r="A322" s="21"/>
    </row>
    <row r="323" ht="14.25" customHeight="1">
      <c r="A323" s="21"/>
    </row>
    <row r="324" ht="14.25" customHeight="1">
      <c r="A324" s="21"/>
    </row>
    <row r="325" ht="14.25" customHeight="1">
      <c r="A325" s="21"/>
    </row>
    <row r="326" ht="14.25" customHeight="1">
      <c r="A326" s="21"/>
    </row>
    <row r="327" ht="14.25" customHeight="1">
      <c r="A327" s="21"/>
    </row>
    <row r="328" ht="14.25" customHeight="1">
      <c r="A328" s="21"/>
    </row>
    <row r="329" ht="14.25" customHeight="1">
      <c r="A329" s="21"/>
    </row>
    <row r="330" ht="14.25" customHeight="1">
      <c r="A330" s="21"/>
    </row>
    <row r="331" ht="14.25" customHeight="1">
      <c r="A331" s="21"/>
    </row>
    <row r="332" ht="14.25" customHeight="1">
      <c r="A332" s="21"/>
    </row>
    <row r="333" ht="14.25" customHeight="1">
      <c r="A333" s="21"/>
    </row>
    <row r="334" ht="14.25" customHeight="1">
      <c r="A334" s="21"/>
    </row>
    <row r="335" ht="14.25" customHeight="1">
      <c r="A335" s="21"/>
    </row>
    <row r="336" ht="14.25" customHeight="1">
      <c r="A336" s="21"/>
    </row>
    <row r="337" ht="14.25" customHeight="1">
      <c r="A337" s="21"/>
    </row>
    <row r="338" ht="14.25" customHeight="1">
      <c r="A338" s="21"/>
    </row>
    <row r="339" ht="14.25" customHeight="1">
      <c r="A339" s="21"/>
    </row>
    <row r="340" ht="14.25" customHeight="1">
      <c r="A340" s="21"/>
    </row>
    <row r="341" ht="14.25" customHeight="1">
      <c r="A341" s="21"/>
    </row>
    <row r="342" ht="14.25" customHeight="1">
      <c r="A342" s="21"/>
    </row>
    <row r="343" ht="14.25" customHeight="1">
      <c r="A343" s="21"/>
    </row>
    <row r="344" ht="14.25" customHeight="1">
      <c r="A344" s="21"/>
    </row>
    <row r="345" ht="14.25" customHeight="1">
      <c r="A345" s="21"/>
    </row>
    <row r="346" ht="14.25" customHeight="1">
      <c r="A346" s="21"/>
    </row>
    <row r="347" ht="14.25" customHeight="1">
      <c r="A347" s="21"/>
    </row>
    <row r="348" ht="14.25" customHeight="1">
      <c r="A348" s="21"/>
    </row>
    <row r="349" ht="14.25" customHeight="1">
      <c r="A349" s="21"/>
    </row>
    <row r="350" ht="14.25" customHeight="1">
      <c r="A350" s="21"/>
    </row>
    <row r="351" ht="14.25" customHeight="1">
      <c r="A351" s="21"/>
    </row>
    <row r="352" ht="14.25" customHeight="1">
      <c r="A352" s="21"/>
    </row>
    <row r="353" ht="14.25" customHeight="1">
      <c r="A353" s="21"/>
    </row>
    <row r="354" ht="14.25" customHeight="1">
      <c r="A354" s="21"/>
    </row>
    <row r="355" ht="14.25" customHeight="1">
      <c r="A355" s="21"/>
    </row>
    <row r="356" ht="14.25" customHeight="1">
      <c r="A356" s="21"/>
    </row>
    <row r="357" ht="14.25" customHeight="1">
      <c r="A357" s="21"/>
    </row>
    <row r="358" ht="14.25" customHeight="1">
      <c r="A358" s="21"/>
    </row>
    <row r="359" ht="14.25" customHeight="1">
      <c r="A359" s="21"/>
    </row>
    <row r="360" ht="14.25" customHeight="1">
      <c r="A360" s="21"/>
    </row>
    <row r="361" ht="14.25" customHeight="1">
      <c r="A361" s="21"/>
    </row>
    <row r="362" ht="14.25" customHeight="1">
      <c r="A362" s="21"/>
    </row>
    <row r="363" ht="14.25" customHeight="1">
      <c r="A363" s="21"/>
    </row>
    <row r="364" ht="14.25" customHeight="1">
      <c r="A364" s="21"/>
    </row>
    <row r="365" ht="14.25" customHeight="1">
      <c r="A365" s="21"/>
    </row>
    <row r="366" ht="14.25" customHeight="1">
      <c r="A366" s="21"/>
    </row>
    <row r="367" ht="14.25" customHeight="1">
      <c r="A367" s="21"/>
    </row>
    <row r="368" ht="14.25" customHeight="1">
      <c r="A368" s="21"/>
    </row>
    <row r="369" ht="14.25" customHeight="1">
      <c r="A369" s="21"/>
    </row>
    <row r="370" ht="14.25" customHeight="1">
      <c r="A370" s="21"/>
    </row>
    <row r="371" ht="14.25" customHeight="1">
      <c r="A371" s="21"/>
    </row>
    <row r="372" ht="14.25" customHeight="1">
      <c r="A372" s="21"/>
    </row>
    <row r="373" ht="14.25" customHeight="1">
      <c r="A373" s="21"/>
    </row>
    <row r="374" ht="14.25" customHeight="1">
      <c r="A374" s="21"/>
    </row>
    <row r="375" ht="14.25" customHeight="1">
      <c r="A375" s="21"/>
    </row>
    <row r="376" ht="14.25" customHeight="1">
      <c r="A376" s="21"/>
    </row>
    <row r="377" ht="14.25" customHeight="1">
      <c r="A377" s="21"/>
    </row>
    <row r="378" ht="14.25" customHeight="1">
      <c r="A378" s="21"/>
    </row>
    <row r="379" ht="14.25" customHeight="1">
      <c r="A379" s="21"/>
    </row>
    <row r="380" ht="14.25" customHeight="1">
      <c r="A380" s="21"/>
    </row>
    <row r="381" ht="14.25" customHeight="1">
      <c r="A381" s="21"/>
    </row>
    <row r="382" ht="14.25" customHeight="1">
      <c r="A382" s="21"/>
    </row>
    <row r="383" ht="14.25" customHeight="1">
      <c r="A383" s="21"/>
    </row>
    <row r="384" ht="14.25" customHeight="1">
      <c r="A384" s="21"/>
    </row>
    <row r="385" ht="14.25" customHeight="1">
      <c r="A385" s="21"/>
    </row>
    <row r="386" ht="14.25" customHeight="1">
      <c r="A386" s="21"/>
    </row>
    <row r="387" ht="14.25" customHeight="1">
      <c r="A387" s="21"/>
    </row>
    <row r="388" ht="14.25" customHeight="1">
      <c r="A388" s="21"/>
    </row>
    <row r="389" ht="14.25" customHeight="1">
      <c r="A389" s="21"/>
    </row>
    <row r="390" ht="14.25" customHeight="1">
      <c r="A390" s="21"/>
    </row>
    <row r="391" ht="14.25" customHeight="1">
      <c r="A391" s="21"/>
    </row>
    <row r="392" ht="14.25" customHeight="1">
      <c r="A392" s="21"/>
    </row>
    <row r="393" ht="14.25" customHeight="1">
      <c r="A393" s="21"/>
    </row>
    <row r="394" ht="14.25" customHeight="1">
      <c r="A394" s="21"/>
    </row>
    <row r="395" ht="14.25" customHeight="1">
      <c r="A395" s="21"/>
    </row>
    <row r="396" ht="14.25" customHeight="1">
      <c r="A396" s="21"/>
    </row>
    <row r="397" ht="14.25" customHeight="1">
      <c r="A397" s="21"/>
    </row>
    <row r="398" ht="14.25" customHeight="1">
      <c r="A398" s="21"/>
    </row>
    <row r="399" ht="14.25" customHeight="1">
      <c r="A399" s="21"/>
    </row>
    <row r="400" ht="14.25" customHeight="1">
      <c r="A400" s="21"/>
    </row>
    <row r="401" ht="14.25" customHeight="1">
      <c r="A401" s="21"/>
    </row>
    <row r="402" ht="14.25" customHeight="1">
      <c r="A402" s="21"/>
    </row>
    <row r="403" ht="14.25" customHeight="1">
      <c r="A403" s="21"/>
    </row>
    <row r="404" ht="14.25" customHeight="1">
      <c r="A404" s="21"/>
    </row>
    <row r="405" ht="14.25" customHeight="1">
      <c r="A405" s="21"/>
    </row>
    <row r="406" ht="14.25" customHeight="1">
      <c r="A406" s="21"/>
    </row>
    <row r="407" ht="14.25" customHeight="1">
      <c r="A407" s="21"/>
    </row>
    <row r="408" ht="14.25" customHeight="1">
      <c r="A408" s="21"/>
    </row>
    <row r="409" ht="14.25" customHeight="1">
      <c r="A409" s="21"/>
    </row>
    <row r="410" ht="14.25" customHeight="1">
      <c r="A410" s="21"/>
    </row>
    <row r="411" ht="14.25" customHeight="1">
      <c r="A411" s="21"/>
    </row>
    <row r="412" ht="14.25" customHeight="1">
      <c r="A412" s="21"/>
    </row>
    <row r="413" ht="14.25" customHeight="1">
      <c r="A413" s="21"/>
    </row>
    <row r="414" ht="14.25" customHeight="1">
      <c r="A414" s="21"/>
    </row>
    <row r="415" ht="14.25" customHeight="1">
      <c r="A415" s="21"/>
    </row>
    <row r="416" ht="14.25" customHeight="1">
      <c r="A416" s="21"/>
    </row>
    <row r="417" ht="14.25" customHeight="1">
      <c r="A417" s="21"/>
    </row>
    <row r="418" ht="14.25" customHeight="1">
      <c r="A418" s="21"/>
    </row>
    <row r="419" ht="14.25" customHeight="1">
      <c r="A419" s="21"/>
    </row>
    <row r="420" ht="14.25" customHeight="1">
      <c r="A420" s="21"/>
    </row>
    <row r="421" ht="14.25" customHeight="1">
      <c r="A421" s="21"/>
    </row>
    <row r="422" ht="14.25" customHeight="1">
      <c r="A422" s="21"/>
    </row>
    <row r="423" ht="14.25" customHeight="1">
      <c r="A423" s="21"/>
    </row>
    <row r="424" ht="14.25" customHeight="1">
      <c r="A424" s="21"/>
    </row>
    <row r="425" ht="14.25" customHeight="1">
      <c r="A425" s="21"/>
    </row>
    <row r="426" ht="14.25" customHeight="1">
      <c r="A426" s="21"/>
    </row>
    <row r="427" ht="14.25" customHeight="1">
      <c r="A427" s="21"/>
    </row>
    <row r="428" ht="14.25" customHeight="1">
      <c r="A428" s="21"/>
    </row>
    <row r="429" ht="14.25" customHeight="1">
      <c r="A429" s="21"/>
    </row>
    <row r="430" ht="14.25" customHeight="1">
      <c r="A430" s="21"/>
    </row>
    <row r="431" ht="14.25" customHeight="1">
      <c r="A431" s="21"/>
    </row>
    <row r="432" ht="14.25" customHeight="1">
      <c r="A432" s="21"/>
    </row>
    <row r="433" ht="14.25" customHeight="1">
      <c r="A433" s="21"/>
    </row>
    <row r="434" ht="14.25" customHeight="1">
      <c r="A434" s="21"/>
    </row>
    <row r="435" ht="14.25" customHeight="1">
      <c r="A435" s="21"/>
    </row>
    <row r="436" ht="14.25" customHeight="1">
      <c r="A436" s="21"/>
    </row>
    <row r="437" ht="14.25" customHeight="1">
      <c r="A437" s="21"/>
    </row>
    <row r="438" ht="14.25" customHeight="1">
      <c r="A438" s="21"/>
    </row>
    <row r="439" ht="14.25" customHeight="1">
      <c r="A439" s="21"/>
    </row>
    <row r="440" ht="14.25" customHeight="1">
      <c r="A440" s="21"/>
    </row>
    <row r="441" ht="14.25" customHeight="1">
      <c r="A441" s="21"/>
    </row>
    <row r="442" ht="14.25" customHeight="1">
      <c r="A442" s="21"/>
    </row>
    <row r="443" ht="14.25" customHeight="1">
      <c r="A443" s="21"/>
    </row>
    <row r="444" ht="14.25" customHeight="1">
      <c r="A444" s="21"/>
    </row>
    <row r="445" ht="14.25" customHeight="1">
      <c r="A445" s="21"/>
    </row>
    <row r="446" ht="14.25" customHeight="1">
      <c r="A446" s="21"/>
    </row>
    <row r="447" ht="14.25" customHeight="1">
      <c r="A447" s="21"/>
    </row>
    <row r="448" ht="14.25" customHeight="1">
      <c r="A448" s="21"/>
    </row>
    <row r="449" ht="14.25" customHeight="1">
      <c r="A449" s="21"/>
    </row>
    <row r="450" ht="14.25" customHeight="1">
      <c r="A450" s="21"/>
    </row>
    <row r="451" ht="14.25" customHeight="1">
      <c r="A451" s="21"/>
    </row>
    <row r="452" ht="14.25" customHeight="1">
      <c r="A452" s="21"/>
    </row>
    <row r="453" ht="14.25" customHeight="1">
      <c r="A453" s="21"/>
    </row>
    <row r="454" ht="14.25" customHeight="1">
      <c r="A454" s="21"/>
    </row>
    <row r="455" ht="14.25" customHeight="1">
      <c r="A455" s="21"/>
    </row>
    <row r="456" ht="14.25" customHeight="1">
      <c r="A456" s="21"/>
    </row>
    <row r="457" ht="14.25" customHeight="1">
      <c r="A457" s="21"/>
    </row>
    <row r="458" ht="14.25" customHeight="1">
      <c r="A458" s="21"/>
    </row>
    <row r="459" ht="14.25" customHeight="1">
      <c r="A459" s="21"/>
    </row>
    <row r="460" ht="14.25" customHeight="1">
      <c r="A460" s="21"/>
    </row>
    <row r="461" ht="14.25" customHeight="1">
      <c r="A461" s="21"/>
    </row>
    <row r="462" ht="14.25" customHeight="1">
      <c r="A462" s="21"/>
    </row>
    <row r="463" ht="14.25" customHeight="1">
      <c r="A463" s="21"/>
    </row>
    <row r="464" ht="14.25" customHeight="1">
      <c r="A464" s="21"/>
    </row>
    <row r="465" ht="14.25" customHeight="1">
      <c r="A465" s="21"/>
    </row>
    <row r="466" ht="14.25" customHeight="1">
      <c r="A466" s="21"/>
    </row>
    <row r="467" ht="14.25" customHeight="1">
      <c r="A467" s="21"/>
    </row>
    <row r="468" ht="14.25" customHeight="1">
      <c r="A468" s="21"/>
    </row>
    <row r="469" ht="14.25" customHeight="1">
      <c r="A469" s="21"/>
    </row>
    <row r="470" ht="14.25" customHeight="1">
      <c r="A470" s="21"/>
    </row>
    <row r="471" ht="14.25" customHeight="1">
      <c r="A471" s="21"/>
    </row>
    <row r="472" ht="14.25" customHeight="1">
      <c r="A472" s="21"/>
    </row>
    <row r="473" ht="14.25" customHeight="1">
      <c r="A473" s="21"/>
    </row>
    <row r="474" ht="14.25" customHeight="1">
      <c r="A474" s="21"/>
    </row>
    <row r="475" ht="14.25" customHeight="1">
      <c r="A475" s="21"/>
    </row>
    <row r="476" ht="14.25" customHeight="1">
      <c r="A476" s="21"/>
    </row>
    <row r="477" ht="14.25" customHeight="1">
      <c r="A477" s="21"/>
    </row>
    <row r="478" ht="14.25" customHeight="1">
      <c r="A478" s="21"/>
    </row>
    <row r="479" ht="14.25" customHeight="1">
      <c r="A479" s="21"/>
    </row>
    <row r="480" ht="14.25" customHeight="1">
      <c r="A480" s="21"/>
    </row>
    <row r="481" ht="14.25" customHeight="1">
      <c r="A481" s="21"/>
    </row>
    <row r="482" ht="14.25" customHeight="1">
      <c r="A482" s="21"/>
    </row>
    <row r="483" ht="14.25" customHeight="1">
      <c r="A483" s="21"/>
    </row>
    <row r="484" ht="14.25" customHeight="1">
      <c r="A484" s="21"/>
    </row>
    <row r="485" ht="14.25" customHeight="1">
      <c r="A485" s="21"/>
    </row>
    <row r="486" ht="14.25" customHeight="1">
      <c r="A486" s="21"/>
    </row>
    <row r="487" ht="14.25" customHeight="1">
      <c r="A487" s="21"/>
    </row>
    <row r="488" ht="14.25" customHeight="1">
      <c r="A488" s="21"/>
    </row>
    <row r="489" ht="14.25" customHeight="1">
      <c r="A489" s="21"/>
    </row>
    <row r="490" ht="14.25" customHeight="1">
      <c r="A490" s="21"/>
    </row>
    <row r="491" ht="14.25" customHeight="1">
      <c r="A491" s="21"/>
    </row>
    <row r="492" ht="14.25" customHeight="1">
      <c r="A492" s="21"/>
    </row>
    <row r="493" ht="14.25" customHeight="1">
      <c r="A493" s="21"/>
    </row>
    <row r="494" ht="14.25" customHeight="1">
      <c r="A494" s="21"/>
    </row>
    <row r="495" ht="14.25" customHeight="1">
      <c r="A495" s="21"/>
    </row>
    <row r="496" ht="14.25" customHeight="1">
      <c r="A496" s="21"/>
    </row>
    <row r="497" ht="14.25" customHeight="1">
      <c r="A497" s="21"/>
    </row>
    <row r="498" ht="14.25" customHeight="1">
      <c r="A498" s="21"/>
    </row>
    <row r="499" ht="14.25" customHeight="1">
      <c r="A499" s="21"/>
    </row>
    <row r="500" ht="14.25" customHeight="1">
      <c r="A500" s="21"/>
    </row>
    <row r="501" ht="14.25" customHeight="1">
      <c r="A501" s="21"/>
    </row>
    <row r="502" ht="14.25" customHeight="1">
      <c r="A502" s="21"/>
    </row>
    <row r="503" ht="14.25" customHeight="1">
      <c r="A503" s="21"/>
    </row>
    <row r="504" ht="14.25" customHeight="1">
      <c r="A504" s="21"/>
    </row>
    <row r="505" ht="14.25" customHeight="1">
      <c r="A505" s="21"/>
    </row>
    <row r="506" ht="14.25" customHeight="1">
      <c r="A506" s="21"/>
    </row>
    <row r="507" ht="14.25" customHeight="1">
      <c r="A507" s="21"/>
    </row>
    <row r="508" ht="14.25" customHeight="1">
      <c r="A508" s="21"/>
    </row>
    <row r="509" ht="14.25" customHeight="1">
      <c r="A509" s="21"/>
    </row>
    <row r="510" ht="14.25" customHeight="1">
      <c r="A510" s="21"/>
    </row>
    <row r="511" ht="14.25" customHeight="1">
      <c r="A511" s="21"/>
    </row>
    <row r="512" ht="14.25" customHeight="1">
      <c r="A512" s="21"/>
    </row>
    <row r="513" ht="14.25" customHeight="1">
      <c r="A513" s="21"/>
    </row>
    <row r="514" ht="14.25" customHeight="1">
      <c r="A514" s="21"/>
    </row>
    <row r="515" ht="14.25" customHeight="1">
      <c r="A515" s="21"/>
    </row>
    <row r="516" ht="14.25" customHeight="1">
      <c r="A516" s="21"/>
    </row>
    <row r="517" ht="14.25" customHeight="1">
      <c r="A517" s="21"/>
    </row>
    <row r="518" ht="14.25" customHeight="1">
      <c r="A518" s="21"/>
    </row>
    <row r="519" ht="14.25" customHeight="1">
      <c r="A519" s="21"/>
    </row>
    <row r="520" ht="14.25" customHeight="1">
      <c r="A520" s="21"/>
    </row>
    <row r="521" ht="14.25" customHeight="1">
      <c r="A521" s="21"/>
    </row>
    <row r="522" ht="14.25" customHeight="1">
      <c r="A522" s="21"/>
    </row>
    <row r="523" ht="14.25" customHeight="1">
      <c r="A523" s="21"/>
    </row>
    <row r="524" ht="14.25" customHeight="1">
      <c r="A524" s="21"/>
    </row>
    <row r="525" ht="14.25" customHeight="1">
      <c r="A525" s="21"/>
    </row>
    <row r="526" ht="14.25" customHeight="1">
      <c r="A526" s="21"/>
    </row>
    <row r="527" ht="14.25" customHeight="1">
      <c r="A527" s="21"/>
    </row>
    <row r="528" ht="14.25" customHeight="1">
      <c r="A528" s="21"/>
    </row>
    <row r="529" ht="14.25" customHeight="1">
      <c r="A529" s="21"/>
    </row>
    <row r="530" ht="14.25" customHeight="1">
      <c r="A530" s="21"/>
    </row>
    <row r="531" ht="14.25" customHeight="1">
      <c r="A531" s="21"/>
    </row>
    <row r="532" ht="14.25" customHeight="1">
      <c r="A532" s="21"/>
    </row>
    <row r="533" ht="14.25" customHeight="1">
      <c r="A533" s="21"/>
    </row>
    <row r="534" ht="14.25" customHeight="1">
      <c r="A534" s="21"/>
    </row>
    <row r="535" ht="14.25" customHeight="1">
      <c r="A535" s="21"/>
    </row>
    <row r="536" ht="14.25" customHeight="1">
      <c r="A536" s="21"/>
    </row>
    <row r="537" ht="14.25" customHeight="1">
      <c r="A537" s="21"/>
    </row>
    <row r="538" ht="14.25" customHeight="1">
      <c r="A538" s="21"/>
    </row>
    <row r="539" ht="14.25" customHeight="1">
      <c r="A539" s="21"/>
    </row>
    <row r="540" ht="14.25" customHeight="1">
      <c r="A540" s="21"/>
    </row>
    <row r="541" ht="14.25" customHeight="1">
      <c r="A541" s="21"/>
    </row>
    <row r="542" ht="14.25" customHeight="1">
      <c r="A542" s="21"/>
    </row>
    <row r="543" ht="14.25" customHeight="1">
      <c r="A543" s="21"/>
    </row>
    <row r="544" ht="14.25" customHeight="1">
      <c r="A544" s="21"/>
    </row>
    <row r="545" ht="14.25" customHeight="1">
      <c r="A545" s="21"/>
    </row>
    <row r="546" ht="14.25" customHeight="1">
      <c r="A546" s="21"/>
    </row>
    <row r="547" ht="14.25" customHeight="1">
      <c r="A547" s="21"/>
    </row>
    <row r="548" ht="14.25" customHeight="1">
      <c r="A548" s="21"/>
    </row>
    <row r="549" ht="14.25" customHeight="1">
      <c r="A549" s="21"/>
    </row>
    <row r="550" ht="14.25" customHeight="1">
      <c r="A550" s="21"/>
    </row>
    <row r="551" ht="14.25" customHeight="1">
      <c r="A551" s="21"/>
    </row>
    <row r="552" ht="14.25" customHeight="1">
      <c r="A552" s="21"/>
    </row>
    <row r="553" ht="14.25" customHeight="1">
      <c r="A553" s="21"/>
    </row>
    <row r="554" ht="14.25" customHeight="1">
      <c r="A554" s="21"/>
    </row>
    <row r="555" ht="14.25" customHeight="1">
      <c r="A555" s="21"/>
    </row>
    <row r="556" ht="14.25" customHeight="1">
      <c r="A556" s="21"/>
    </row>
    <row r="557" ht="14.25" customHeight="1">
      <c r="A557" s="21"/>
    </row>
    <row r="558" ht="14.25" customHeight="1">
      <c r="A558" s="21"/>
    </row>
    <row r="559" ht="14.25" customHeight="1">
      <c r="A559" s="21"/>
    </row>
    <row r="560" ht="14.25" customHeight="1">
      <c r="A560" s="21"/>
    </row>
    <row r="561" ht="14.25" customHeight="1">
      <c r="A561" s="21"/>
    </row>
    <row r="562" ht="14.25" customHeight="1">
      <c r="A562" s="21"/>
    </row>
    <row r="563" ht="14.25" customHeight="1">
      <c r="A563" s="21"/>
    </row>
    <row r="564" ht="14.25" customHeight="1">
      <c r="A564" s="21"/>
    </row>
    <row r="565" ht="14.25" customHeight="1">
      <c r="A565" s="21"/>
    </row>
    <row r="566" ht="14.25" customHeight="1">
      <c r="A566" s="21"/>
    </row>
    <row r="567" ht="14.25" customHeight="1">
      <c r="A567" s="21"/>
    </row>
    <row r="568" ht="14.25" customHeight="1">
      <c r="A568" s="21"/>
    </row>
    <row r="569" ht="14.25" customHeight="1">
      <c r="A569" s="21"/>
    </row>
    <row r="570" ht="14.25" customHeight="1">
      <c r="A570" s="21"/>
    </row>
    <row r="571" ht="14.25" customHeight="1">
      <c r="A571" s="21"/>
    </row>
    <row r="572" ht="14.25" customHeight="1">
      <c r="A572" s="21"/>
    </row>
    <row r="573" ht="14.25" customHeight="1">
      <c r="A573" s="21"/>
    </row>
    <row r="574" ht="14.25" customHeight="1">
      <c r="A574" s="21"/>
    </row>
    <row r="575" ht="14.25" customHeight="1">
      <c r="A575" s="21"/>
    </row>
    <row r="576" ht="14.25" customHeight="1">
      <c r="A576" s="21"/>
    </row>
    <row r="577" ht="14.25" customHeight="1">
      <c r="A577" s="21"/>
    </row>
    <row r="578" ht="14.25" customHeight="1">
      <c r="A578" s="21"/>
    </row>
    <row r="579" ht="14.25" customHeight="1">
      <c r="A579" s="21"/>
    </row>
    <row r="580" ht="14.25" customHeight="1">
      <c r="A580" s="21"/>
    </row>
    <row r="581" ht="14.25" customHeight="1">
      <c r="A581" s="21"/>
    </row>
    <row r="582" ht="14.25" customHeight="1">
      <c r="A582" s="21"/>
    </row>
    <row r="583" ht="14.25" customHeight="1">
      <c r="A583" s="21"/>
    </row>
    <row r="584" ht="14.25" customHeight="1">
      <c r="A584" s="21"/>
    </row>
    <row r="585" ht="14.25" customHeight="1">
      <c r="A585" s="21"/>
    </row>
    <row r="586" ht="14.25" customHeight="1">
      <c r="A586" s="21"/>
    </row>
    <row r="587" ht="14.25" customHeight="1">
      <c r="A587" s="21"/>
    </row>
    <row r="588" ht="14.25" customHeight="1">
      <c r="A588" s="21"/>
    </row>
    <row r="589" ht="14.25" customHeight="1">
      <c r="A589" s="21"/>
    </row>
    <row r="590" ht="14.25" customHeight="1">
      <c r="A590" s="21"/>
    </row>
    <row r="591" ht="14.25" customHeight="1">
      <c r="A591" s="21"/>
    </row>
    <row r="592" ht="14.25" customHeight="1">
      <c r="A592" s="21"/>
    </row>
    <row r="593" ht="14.25" customHeight="1">
      <c r="A593" s="21"/>
    </row>
    <row r="594" ht="14.25" customHeight="1">
      <c r="A594" s="21"/>
    </row>
    <row r="595" ht="14.25" customHeight="1">
      <c r="A595" s="21"/>
    </row>
    <row r="596" ht="14.25" customHeight="1">
      <c r="A596" s="21"/>
    </row>
    <row r="597" ht="14.25" customHeight="1">
      <c r="A597" s="21"/>
    </row>
    <row r="598" ht="14.25" customHeight="1">
      <c r="A598" s="21"/>
    </row>
    <row r="599" ht="14.25" customHeight="1">
      <c r="A599" s="21"/>
    </row>
    <row r="600" ht="14.25" customHeight="1">
      <c r="A600" s="21"/>
    </row>
    <row r="601" ht="14.25" customHeight="1">
      <c r="A601" s="21"/>
    </row>
    <row r="602" ht="14.25" customHeight="1">
      <c r="A602" s="21"/>
    </row>
    <row r="603" ht="14.25" customHeight="1">
      <c r="A603" s="21"/>
    </row>
    <row r="604" ht="14.25" customHeight="1">
      <c r="A604" s="21"/>
    </row>
    <row r="605" ht="14.25" customHeight="1">
      <c r="A605" s="21"/>
    </row>
    <row r="606" ht="14.25" customHeight="1">
      <c r="A606" s="21"/>
    </row>
    <row r="607" ht="14.25" customHeight="1">
      <c r="A607" s="21"/>
    </row>
    <row r="608" ht="14.25" customHeight="1">
      <c r="A608" s="21"/>
    </row>
    <row r="609" ht="14.25" customHeight="1">
      <c r="A609" s="21"/>
    </row>
    <row r="610" ht="14.25" customHeight="1">
      <c r="A610" s="21"/>
    </row>
    <row r="611" ht="14.25" customHeight="1">
      <c r="A611" s="21"/>
    </row>
    <row r="612" ht="14.25" customHeight="1">
      <c r="A612" s="21"/>
    </row>
    <row r="613" ht="14.25" customHeight="1">
      <c r="A613" s="21"/>
    </row>
    <row r="614" ht="14.25" customHeight="1">
      <c r="A614" s="21"/>
    </row>
    <row r="615" ht="14.25" customHeight="1">
      <c r="A615" s="21"/>
    </row>
    <row r="616" ht="14.25" customHeight="1">
      <c r="A616" s="21"/>
    </row>
    <row r="617" ht="14.25" customHeight="1">
      <c r="A617" s="21"/>
    </row>
    <row r="618" ht="14.25" customHeight="1">
      <c r="A618" s="21"/>
    </row>
    <row r="619" ht="14.25" customHeight="1">
      <c r="A619" s="21"/>
    </row>
    <row r="620" ht="14.25" customHeight="1">
      <c r="A620" s="21"/>
    </row>
    <row r="621" ht="14.25" customHeight="1">
      <c r="A621" s="21"/>
    </row>
    <row r="622" ht="14.25" customHeight="1">
      <c r="A622" s="21"/>
    </row>
    <row r="623" ht="14.25" customHeight="1">
      <c r="A623" s="21"/>
    </row>
    <row r="624" ht="14.25" customHeight="1">
      <c r="A624" s="21"/>
    </row>
    <row r="625" ht="14.25" customHeight="1">
      <c r="A625" s="21"/>
    </row>
    <row r="626" ht="14.25" customHeight="1">
      <c r="A626" s="21"/>
    </row>
    <row r="627" ht="14.25" customHeight="1">
      <c r="A627" s="21"/>
    </row>
    <row r="628" ht="14.25" customHeight="1">
      <c r="A628" s="21"/>
    </row>
    <row r="629" ht="14.25" customHeight="1">
      <c r="A629" s="21"/>
    </row>
    <row r="630" ht="14.25" customHeight="1">
      <c r="A630" s="21"/>
    </row>
    <row r="631" ht="14.25" customHeight="1">
      <c r="A631" s="21"/>
    </row>
    <row r="632" ht="14.25" customHeight="1">
      <c r="A632" s="21"/>
    </row>
    <row r="633" ht="14.25" customHeight="1">
      <c r="A633" s="21"/>
    </row>
    <row r="634" ht="14.25" customHeight="1">
      <c r="A634" s="21"/>
    </row>
    <row r="635" ht="14.25" customHeight="1">
      <c r="A635" s="21"/>
    </row>
    <row r="636" ht="14.25" customHeight="1">
      <c r="A636" s="21"/>
    </row>
    <row r="637" ht="14.25" customHeight="1">
      <c r="A637" s="21"/>
    </row>
    <row r="638" ht="14.25" customHeight="1">
      <c r="A638" s="21"/>
    </row>
    <row r="639" ht="14.25" customHeight="1">
      <c r="A639" s="21"/>
    </row>
    <row r="640" ht="14.25" customHeight="1">
      <c r="A640" s="21"/>
    </row>
    <row r="641" ht="14.25" customHeight="1">
      <c r="A641" s="21"/>
    </row>
    <row r="642" ht="14.25" customHeight="1">
      <c r="A642" s="21"/>
    </row>
    <row r="643" ht="14.25" customHeight="1">
      <c r="A643" s="21"/>
    </row>
    <row r="644" ht="14.25" customHeight="1">
      <c r="A644" s="21"/>
    </row>
    <row r="645" ht="14.25" customHeight="1">
      <c r="A645" s="21"/>
    </row>
    <row r="646" ht="14.25" customHeight="1">
      <c r="A646" s="21"/>
    </row>
    <row r="647" ht="14.25" customHeight="1">
      <c r="A647" s="21"/>
    </row>
    <row r="648" ht="14.25" customHeight="1">
      <c r="A648" s="21"/>
    </row>
    <row r="649" ht="14.25" customHeight="1">
      <c r="A649" s="21"/>
    </row>
    <row r="650" ht="14.25" customHeight="1">
      <c r="A650" s="21"/>
    </row>
    <row r="651" ht="14.25" customHeight="1">
      <c r="A651" s="21"/>
    </row>
    <row r="652" ht="14.25" customHeight="1">
      <c r="A652" s="21"/>
    </row>
    <row r="653" ht="14.25" customHeight="1">
      <c r="A653" s="21"/>
    </row>
    <row r="654" ht="14.25" customHeight="1">
      <c r="A654" s="21"/>
    </row>
    <row r="655" ht="14.25" customHeight="1">
      <c r="A655" s="21"/>
    </row>
    <row r="656" ht="14.25" customHeight="1">
      <c r="A656" s="21"/>
    </row>
    <row r="657" ht="14.25" customHeight="1">
      <c r="A657" s="21"/>
    </row>
    <row r="658" ht="14.25" customHeight="1">
      <c r="A658" s="21"/>
    </row>
    <row r="659" ht="14.25" customHeight="1">
      <c r="A659" s="21"/>
    </row>
    <row r="660" ht="14.25" customHeight="1">
      <c r="A660" s="21"/>
    </row>
    <row r="661" ht="14.25" customHeight="1">
      <c r="A661" s="21"/>
    </row>
    <row r="662" ht="14.25" customHeight="1">
      <c r="A662" s="21"/>
    </row>
    <row r="663" ht="14.25" customHeight="1">
      <c r="A663" s="21"/>
    </row>
    <row r="664" ht="14.25" customHeight="1">
      <c r="A664" s="21"/>
    </row>
    <row r="665" ht="14.25" customHeight="1">
      <c r="A665" s="21"/>
    </row>
    <row r="666" ht="14.25" customHeight="1">
      <c r="A666" s="21"/>
    </row>
    <row r="667" ht="14.25" customHeight="1">
      <c r="A667" s="21"/>
    </row>
    <row r="668" ht="14.25" customHeight="1">
      <c r="A668" s="21"/>
    </row>
    <row r="669" ht="14.25" customHeight="1">
      <c r="A669" s="21"/>
    </row>
    <row r="670" ht="14.25" customHeight="1">
      <c r="A670" s="21"/>
    </row>
    <row r="671" ht="14.25" customHeight="1">
      <c r="A671" s="21"/>
    </row>
    <row r="672" ht="14.25" customHeight="1">
      <c r="A672" s="21"/>
    </row>
    <row r="673" ht="14.25" customHeight="1">
      <c r="A673" s="21"/>
    </row>
    <row r="674" ht="14.25" customHeight="1">
      <c r="A674" s="21"/>
    </row>
    <row r="675" ht="14.25" customHeight="1">
      <c r="A675" s="21"/>
    </row>
    <row r="676" ht="14.25" customHeight="1">
      <c r="A676" s="21"/>
    </row>
    <row r="677" ht="14.25" customHeight="1">
      <c r="A677" s="21"/>
    </row>
    <row r="678" ht="14.25" customHeight="1">
      <c r="A678" s="21"/>
    </row>
    <row r="679" ht="14.25" customHeight="1">
      <c r="A679" s="21"/>
    </row>
    <row r="680" ht="14.25" customHeight="1">
      <c r="A680" s="21"/>
    </row>
    <row r="681" ht="14.25" customHeight="1">
      <c r="A681" s="21"/>
    </row>
    <row r="682" ht="14.25" customHeight="1">
      <c r="A682" s="21"/>
    </row>
    <row r="683" ht="14.25" customHeight="1">
      <c r="A683" s="21"/>
    </row>
    <row r="684" ht="14.25" customHeight="1">
      <c r="A684" s="21"/>
    </row>
    <row r="685" ht="14.25" customHeight="1">
      <c r="A685" s="21"/>
    </row>
    <row r="686" ht="14.25" customHeight="1">
      <c r="A686" s="21"/>
    </row>
    <row r="687" ht="14.25" customHeight="1">
      <c r="A687" s="21"/>
    </row>
    <row r="688" ht="14.25" customHeight="1">
      <c r="A688" s="21"/>
    </row>
    <row r="689" ht="14.25" customHeight="1">
      <c r="A689" s="21"/>
    </row>
    <row r="690" ht="14.25" customHeight="1">
      <c r="A690" s="21"/>
    </row>
    <row r="691" ht="14.25" customHeight="1">
      <c r="A691" s="21"/>
    </row>
    <row r="692" ht="14.25" customHeight="1">
      <c r="A692" s="21"/>
    </row>
    <row r="693" ht="14.25" customHeight="1">
      <c r="A693" s="21"/>
    </row>
    <row r="694" ht="14.25" customHeight="1">
      <c r="A694" s="21"/>
    </row>
    <row r="695" ht="14.25" customHeight="1">
      <c r="A695" s="21"/>
    </row>
    <row r="696" ht="14.25" customHeight="1">
      <c r="A696" s="21"/>
    </row>
    <row r="697" ht="14.25" customHeight="1">
      <c r="A697" s="21"/>
    </row>
    <row r="698" ht="14.25" customHeight="1">
      <c r="A698" s="21"/>
    </row>
    <row r="699" ht="14.25" customHeight="1">
      <c r="A699" s="21"/>
    </row>
    <row r="700" ht="14.25" customHeight="1">
      <c r="A700" s="21"/>
    </row>
    <row r="701" ht="14.25" customHeight="1">
      <c r="A701" s="21"/>
    </row>
    <row r="702" ht="14.25" customHeight="1">
      <c r="A702" s="21"/>
    </row>
    <row r="703" ht="14.25" customHeight="1">
      <c r="A703" s="21"/>
    </row>
    <row r="704" ht="14.25" customHeight="1">
      <c r="A704" s="21"/>
    </row>
    <row r="705" ht="14.25" customHeight="1">
      <c r="A705" s="21"/>
    </row>
    <row r="706" ht="14.25" customHeight="1">
      <c r="A706" s="21"/>
    </row>
    <row r="707" ht="14.25" customHeight="1">
      <c r="A707" s="21"/>
    </row>
    <row r="708" ht="14.25" customHeight="1">
      <c r="A708" s="21"/>
    </row>
    <row r="709" ht="14.25" customHeight="1">
      <c r="A709" s="21"/>
    </row>
    <row r="710" ht="14.25" customHeight="1">
      <c r="A710" s="21"/>
    </row>
    <row r="711" ht="14.25" customHeight="1">
      <c r="A711" s="21"/>
    </row>
    <row r="712" ht="14.25" customHeight="1">
      <c r="A712" s="21"/>
    </row>
    <row r="713" ht="14.25" customHeight="1">
      <c r="A713" s="21"/>
    </row>
    <row r="714" ht="14.25" customHeight="1">
      <c r="A714" s="21"/>
    </row>
    <row r="715" ht="14.25" customHeight="1">
      <c r="A715" s="21"/>
    </row>
    <row r="716" ht="14.25" customHeight="1">
      <c r="A716" s="21"/>
    </row>
    <row r="717" ht="14.25" customHeight="1">
      <c r="A717" s="21"/>
    </row>
    <row r="718" ht="14.25" customHeight="1">
      <c r="A718" s="21"/>
    </row>
    <row r="719" ht="14.25" customHeight="1">
      <c r="A719" s="21"/>
    </row>
    <row r="720" ht="14.25" customHeight="1">
      <c r="A720" s="21"/>
    </row>
    <row r="721" ht="14.25" customHeight="1">
      <c r="A721" s="21"/>
    </row>
    <row r="722" ht="14.25" customHeight="1">
      <c r="A722" s="21"/>
    </row>
    <row r="723" ht="14.25" customHeight="1">
      <c r="A723" s="21"/>
    </row>
    <row r="724" ht="14.25" customHeight="1">
      <c r="A724" s="21"/>
    </row>
    <row r="725" ht="14.25" customHeight="1">
      <c r="A725" s="21"/>
    </row>
    <row r="726" ht="14.25" customHeight="1">
      <c r="A726" s="21"/>
    </row>
    <row r="727" ht="14.25" customHeight="1">
      <c r="A727" s="21"/>
    </row>
    <row r="728" ht="14.25" customHeight="1">
      <c r="A728" s="21"/>
    </row>
    <row r="729" ht="14.25" customHeight="1">
      <c r="A729" s="21"/>
    </row>
    <row r="730" ht="14.25" customHeight="1">
      <c r="A730" s="21"/>
    </row>
    <row r="731" ht="14.25" customHeight="1">
      <c r="A731" s="21"/>
    </row>
    <row r="732" ht="14.25" customHeight="1">
      <c r="A732" s="21"/>
    </row>
    <row r="733" ht="14.25" customHeight="1">
      <c r="A733" s="21"/>
    </row>
    <row r="734" ht="14.25" customHeight="1">
      <c r="A734" s="21"/>
    </row>
    <row r="735" ht="14.25" customHeight="1">
      <c r="A735" s="21"/>
    </row>
    <row r="736" ht="14.25" customHeight="1">
      <c r="A736" s="21"/>
    </row>
    <row r="737" ht="14.25" customHeight="1">
      <c r="A737" s="21"/>
    </row>
    <row r="738" ht="14.25" customHeight="1">
      <c r="A738" s="21"/>
    </row>
    <row r="739" ht="14.25" customHeight="1">
      <c r="A739" s="21"/>
    </row>
    <row r="740" ht="14.25" customHeight="1">
      <c r="A740" s="21"/>
    </row>
    <row r="741" ht="14.25" customHeight="1">
      <c r="A741" s="21"/>
    </row>
    <row r="742" ht="14.25" customHeight="1">
      <c r="A742" s="21"/>
    </row>
    <row r="743" ht="14.25" customHeight="1">
      <c r="A743" s="21"/>
    </row>
    <row r="744" ht="14.25" customHeight="1">
      <c r="A744" s="21"/>
    </row>
    <row r="745" ht="14.25" customHeight="1">
      <c r="A745" s="21"/>
    </row>
    <row r="746" ht="14.25" customHeight="1">
      <c r="A746" s="21"/>
    </row>
    <row r="747" ht="14.25" customHeight="1">
      <c r="A747" s="21"/>
    </row>
    <row r="748" ht="14.25" customHeight="1">
      <c r="A748" s="21"/>
    </row>
    <row r="749" ht="14.25" customHeight="1">
      <c r="A749" s="21"/>
    </row>
    <row r="750" ht="14.25" customHeight="1">
      <c r="A750" s="21"/>
    </row>
    <row r="751" ht="14.25" customHeight="1">
      <c r="A751" s="21"/>
    </row>
    <row r="752" ht="14.25" customHeight="1">
      <c r="A752" s="21"/>
    </row>
    <row r="753" ht="14.25" customHeight="1">
      <c r="A753" s="21"/>
    </row>
    <row r="754" ht="14.25" customHeight="1">
      <c r="A754" s="21"/>
    </row>
    <row r="755" ht="14.25" customHeight="1">
      <c r="A755" s="21"/>
    </row>
    <row r="756" ht="14.25" customHeight="1">
      <c r="A756" s="21"/>
    </row>
    <row r="757" ht="14.25" customHeight="1">
      <c r="A757" s="21"/>
    </row>
    <row r="758" ht="14.25" customHeight="1">
      <c r="A758" s="21"/>
    </row>
    <row r="759" ht="14.25" customHeight="1">
      <c r="A759" s="21"/>
    </row>
    <row r="760" ht="14.25" customHeight="1">
      <c r="A760" s="21"/>
    </row>
    <row r="761" ht="14.25" customHeight="1">
      <c r="A761" s="21"/>
    </row>
    <row r="762" ht="14.25" customHeight="1">
      <c r="A762" s="21"/>
    </row>
    <row r="763" ht="14.25" customHeight="1">
      <c r="A763" s="21"/>
    </row>
    <row r="764" ht="14.25" customHeight="1">
      <c r="A764" s="21"/>
    </row>
    <row r="765" ht="14.25" customHeight="1">
      <c r="A765" s="21"/>
    </row>
    <row r="766" ht="14.25" customHeight="1">
      <c r="A766" s="21"/>
    </row>
    <row r="767" ht="14.25" customHeight="1">
      <c r="A767" s="21"/>
    </row>
    <row r="768" ht="14.25" customHeight="1">
      <c r="A768" s="21"/>
    </row>
    <row r="769" ht="14.25" customHeight="1">
      <c r="A769" s="21"/>
    </row>
    <row r="770" ht="14.25" customHeight="1">
      <c r="A770" s="21"/>
    </row>
    <row r="771" ht="14.25" customHeight="1">
      <c r="A771" s="21"/>
    </row>
    <row r="772" ht="14.25" customHeight="1">
      <c r="A772" s="21"/>
    </row>
    <row r="773" ht="14.25" customHeight="1">
      <c r="A773" s="21"/>
    </row>
    <row r="774" ht="14.25" customHeight="1">
      <c r="A774" s="21"/>
    </row>
    <row r="775" ht="14.25" customHeight="1">
      <c r="A775" s="21"/>
    </row>
    <row r="776" ht="14.25" customHeight="1">
      <c r="A776" s="21"/>
    </row>
    <row r="777" ht="14.25" customHeight="1">
      <c r="A777" s="21"/>
    </row>
    <row r="778" ht="14.25" customHeight="1">
      <c r="A778" s="21"/>
    </row>
    <row r="779" ht="14.25" customHeight="1">
      <c r="A779" s="21"/>
    </row>
    <row r="780" ht="14.25" customHeight="1">
      <c r="A780" s="21"/>
    </row>
    <row r="781" ht="14.25" customHeight="1">
      <c r="A781" s="21"/>
    </row>
    <row r="782" ht="14.25" customHeight="1">
      <c r="A782" s="21"/>
    </row>
    <row r="783" ht="14.25" customHeight="1">
      <c r="A783" s="21"/>
    </row>
    <row r="784" ht="14.25" customHeight="1">
      <c r="A784" s="21"/>
    </row>
    <row r="785" ht="14.25" customHeight="1">
      <c r="A785" s="21"/>
    </row>
    <row r="786" ht="14.25" customHeight="1">
      <c r="A786" s="21"/>
    </row>
    <row r="787" ht="14.25" customHeight="1">
      <c r="A787" s="21"/>
    </row>
    <row r="788" ht="14.25" customHeight="1">
      <c r="A788" s="21"/>
    </row>
    <row r="789" ht="14.25" customHeight="1">
      <c r="A789" s="21"/>
    </row>
    <row r="790" ht="14.25" customHeight="1">
      <c r="A790" s="21"/>
    </row>
    <row r="791" ht="14.25" customHeight="1">
      <c r="A791" s="21"/>
    </row>
    <row r="792" ht="14.25" customHeight="1">
      <c r="A792" s="21"/>
    </row>
    <row r="793" ht="14.25" customHeight="1">
      <c r="A793" s="21"/>
    </row>
    <row r="794" ht="14.25" customHeight="1">
      <c r="A794" s="21"/>
    </row>
    <row r="795" ht="14.25" customHeight="1">
      <c r="A795" s="21"/>
    </row>
    <row r="796" ht="14.25" customHeight="1">
      <c r="A796" s="21"/>
    </row>
    <row r="797" ht="14.25" customHeight="1">
      <c r="A797" s="21"/>
    </row>
    <row r="798" ht="14.25" customHeight="1">
      <c r="A798" s="21"/>
    </row>
    <row r="799" ht="14.25" customHeight="1">
      <c r="A799" s="21"/>
    </row>
    <row r="800" ht="14.25" customHeight="1">
      <c r="A800" s="21"/>
    </row>
    <row r="801" ht="14.25" customHeight="1">
      <c r="A801" s="21"/>
    </row>
    <row r="802" ht="14.25" customHeight="1">
      <c r="A802" s="21"/>
    </row>
    <row r="803" ht="14.25" customHeight="1">
      <c r="A803" s="21"/>
    </row>
    <row r="804" ht="14.25" customHeight="1">
      <c r="A804" s="21"/>
    </row>
    <row r="805" ht="14.25" customHeight="1">
      <c r="A805" s="21"/>
    </row>
    <row r="806" ht="14.25" customHeight="1">
      <c r="A806" s="21"/>
    </row>
    <row r="807" ht="14.25" customHeight="1">
      <c r="A807" s="21"/>
    </row>
    <row r="808" ht="14.25" customHeight="1">
      <c r="A808" s="21"/>
    </row>
    <row r="809" ht="14.25" customHeight="1">
      <c r="A809" s="21"/>
    </row>
    <row r="810" ht="14.25" customHeight="1">
      <c r="A810" s="21"/>
    </row>
    <row r="811" ht="14.25" customHeight="1">
      <c r="A811" s="21"/>
    </row>
    <row r="812" ht="14.25" customHeight="1">
      <c r="A812" s="21"/>
    </row>
    <row r="813" ht="14.25" customHeight="1">
      <c r="A813" s="21"/>
    </row>
    <row r="814" ht="14.25" customHeight="1">
      <c r="A814" s="21"/>
    </row>
    <row r="815" ht="14.25" customHeight="1">
      <c r="A815" s="21"/>
    </row>
    <row r="816" ht="14.25" customHeight="1">
      <c r="A816" s="21"/>
    </row>
    <row r="817" ht="14.25" customHeight="1">
      <c r="A817" s="21"/>
    </row>
    <row r="818" ht="14.25" customHeight="1">
      <c r="A818" s="21"/>
    </row>
    <row r="819" ht="14.25" customHeight="1">
      <c r="A819" s="21"/>
    </row>
    <row r="820" ht="14.25" customHeight="1">
      <c r="A820" s="21"/>
    </row>
    <row r="821" ht="14.25" customHeight="1">
      <c r="A821" s="21"/>
    </row>
    <row r="822" ht="14.25" customHeight="1">
      <c r="A822" s="21"/>
    </row>
    <row r="823" ht="14.25" customHeight="1">
      <c r="A823" s="21"/>
    </row>
    <row r="824" ht="14.25" customHeight="1">
      <c r="A824" s="21"/>
    </row>
    <row r="825" ht="14.25" customHeight="1">
      <c r="A825" s="21"/>
    </row>
    <row r="826" ht="14.25" customHeight="1">
      <c r="A826" s="21"/>
    </row>
    <row r="827" ht="14.25" customHeight="1">
      <c r="A827" s="21"/>
    </row>
    <row r="828" ht="14.25" customHeight="1">
      <c r="A828" s="21"/>
    </row>
    <row r="829" ht="14.25" customHeight="1">
      <c r="A829" s="21"/>
    </row>
    <row r="830" ht="14.25" customHeight="1">
      <c r="A830" s="21"/>
    </row>
    <row r="831" ht="14.25" customHeight="1">
      <c r="A831" s="21"/>
    </row>
    <row r="832" ht="14.25" customHeight="1">
      <c r="A832" s="21"/>
    </row>
    <row r="833" ht="14.25" customHeight="1">
      <c r="A833" s="21"/>
    </row>
    <row r="834" ht="14.25" customHeight="1">
      <c r="A834" s="21"/>
    </row>
    <row r="835" ht="14.25" customHeight="1">
      <c r="A835" s="21"/>
    </row>
    <row r="836" ht="14.25" customHeight="1">
      <c r="A836" s="21"/>
    </row>
    <row r="837" ht="14.25" customHeight="1">
      <c r="A837" s="21"/>
    </row>
    <row r="838" ht="14.25" customHeight="1">
      <c r="A838" s="21"/>
    </row>
    <row r="839" ht="14.25" customHeight="1">
      <c r="A839" s="21"/>
    </row>
    <row r="840" ht="14.25" customHeight="1">
      <c r="A840" s="21"/>
    </row>
    <row r="841" ht="14.25" customHeight="1">
      <c r="A841" s="21"/>
    </row>
    <row r="842" ht="14.25" customHeight="1">
      <c r="A842" s="21"/>
    </row>
    <row r="843" ht="14.25" customHeight="1">
      <c r="A843" s="21"/>
    </row>
    <row r="844" ht="14.25" customHeight="1">
      <c r="A844" s="21"/>
    </row>
    <row r="845" ht="14.25" customHeight="1">
      <c r="A845" s="21"/>
    </row>
    <row r="846" ht="14.25" customHeight="1">
      <c r="A846" s="21"/>
    </row>
    <row r="847" ht="14.25" customHeight="1">
      <c r="A847" s="21"/>
    </row>
    <row r="848" ht="14.25" customHeight="1">
      <c r="A848" s="21"/>
    </row>
    <row r="849" ht="14.25" customHeight="1">
      <c r="A849" s="21"/>
    </row>
    <row r="850" ht="14.25" customHeight="1">
      <c r="A850" s="21"/>
    </row>
    <row r="851" ht="14.25" customHeight="1">
      <c r="A851" s="21"/>
    </row>
    <row r="852" ht="14.25" customHeight="1">
      <c r="A852" s="21"/>
    </row>
    <row r="853" ht="14.25" customHeight="1">
      <c r="A853" s="21"/>
    </row>
    <row r="854" ht="14.25" customHeight="1">
      <c r="A854" s="21"/>
    </row>
    <row r="855" ht="14.25" customHeight="1">
      <c r="A855" s="21"/>
    </row>
    <row r="856" ht="14.25" customHeight="1">
      <c r="A856" s="21"/>
    </row>
    <row r="857" ht="14.25" customHeight="1">
      <c r="A857" s="21"/>
    </row>
    <row r="858" ht="14.25" customHeight="1">
      <c r="A858" s="21"/>
    </row>
    <row r="859" ht="14.25" customHeight="1">
      <c r="A859" s="21"/>
    </row>
    <row r="860" ht="14.25" customHeight="1">
      <c r="A860" s="21"/>
    </row>
    <row r="861" ht="14.25" customHeight="1">
      <c r="A861" s="21"/>
    </row>
    <row r="862" ht="14.25" customHeight="1">
      <c r="A862" s="21"/>
    </row>
    <row r="863" ht="14.25" customHeight="1">
      <c r="A863" s="21"/>
    </row>
    <row r="864" ht="14.25" customHeight="1">
      <c r="A864" s="21"/>
    </row>
    <row r="865" ht="14.25" customHeight="1">
      <c r="A865" s="21"/>
    </row>
    <row r="866" ht="14.25" customHeight="1">
      <c r="A866" s="21"/>
    </row>
    <row r="867" ht="14.25" customHeight="1">
      <c r="A867" s="21"/>
    </row>
    <row r="868" ht="14.25" customHeight="1">
      <c r="A868" s="21"/>
    </row>
    <row r="869" ht="14.25" customHeight="1">
      <c r="A869" s="21"/>
    </row>
    <row r="870" ht="14.25" customHeight="1">
      <c r="A870" s="21"/>
    </row>
    <row r="871" ht="14.25" customHeight="1">
      <c r="A871" s="21"/>
    </row>
    <row r="872" ht="14.25" customHeight="1">
      <c r="A872" s="21"/>
    </row>
    <row r="873" ht="14.25" customHeight="1">
      <c r="A873" s="21"/>
    </row>
    <row r="874" ht="14.25" customHeight="1">
      <c r="A874" s="21"/>
    </row>
    <row r="875" ht="14.25" customHeight="1">
      <c r="A875" s="21"/>
    </row>
    <row r="876" ht="14.25" customHeight="1">
      <c r="A876" s="21"/>
    </row>
    <row r="877" ht="14.25" customHeight="1">
      <c r="A877" s="21"/>
    </row>
    <row r="878" ht="14.25" customHeight="1">
      <c r="A878" s="21"/>
    </row>
    <row r="879" ht="14.25" customHeight="1">
      <c r="A879" s="21"/>
    </row>
    <row r="880" ht="14.25" customHeight="1">
      <c r="A880" s="21"/>
    </row>
    <row r="881" ht="14.25" customHeight="1">
      <c r="A881" s="21"/>
    </row>
    <row r="882" ht="14.25" customHeight="1">
      <c r="A882" s="21"/>
    </row>
    <row r="883" ht="14.25" customHeight="1">
      <c r="A883" s="21"/>
    </row>
    <row r="884" ht="14.25" customHeight="1">
      <c r="A884" s="21"/>
    </row>
    <row r="885" ht="14.25" customHeight="1">
      <c r="A885" s="21"/>
    </row>
    <row r="886" ht="14.25" customHeight="1">
      <c r="A886" s="21"/>
    </row>
    <row r="887" ht="14.25" customHeight="1">
      <c r="A887" s="21"/>
    </row>
    <row r="888" ht="14.25" customHeight="1">
      <c r="A888" s="21"/>
    </row>
    <row r="889" ht="14.25" customHeight="1">
      <c r="A889" s="21"/>
    </row>
    <row r="890" ht="14.25" customHeight="1">
      <c r="A890" s="21"/>
    </row>
    <row r="891" ht="14.25" customHeight="1">
      <c r="A891" s="21"/>
    </row>
    <row r="892" ht="14.25" customHeight="1">
      <c r="A892" s="21"/>
    </row>
    <row r="893" ht="14.25" customHeight="1">
      <c r="A893" s="21"/>
    </row>
    <row r="894" ht="14.25" customHeight="1">
      <c r="A894" s="21"/>
    </row>
    <row r="895" ht="14.25" customHeight="1">
      <c r="A895" s="21"/>
    </row>
    <row r="896" ht="14.25" customHeight="1">
      <c r="A896" s="21"/>
    </row>
    <row r="897" ht="14.25" customHeight="1">
      <c r="A897" s="21"/>
    </row>
    <row r="898" ht="14.25" customHeight="1">
      <c r="A898" s="21"/>
    </row>
    <row r="899" ht="14.25" customHeight="1">
      <c r="A899" s="21"/>
    </row>
    <row r="900" ht="14.25" customHeight="1">
      <c r="A900" s="21"/>
    </row>
    <row r="901" ht="14.25" customHeight="1">
      <c r="A901" s="21"/>
    </row>
    <row r="902" ht="14.25" customHeight="1">
      <c r="A902" s="21"/>
    </row>
    <row r="903" ht="14.25" customHeight="1">
      <c r="A903" s="21"/>
    </row>
    <row r="904" ht="14.25" customHeight="1">
      <c r="A904" s="21"/>
    </row>
    <row r="905" ht="14.25" customHeight="1">
      <c r="A905" s="21"/>
    </row>
    <row r="906" ht="14.25" customHeight="1">
      <c r="A906" s="21"/>
    </row>
    <row r="907" ht="14.25" customHeight="1">
      <c r="A907" s="21"/>
    </row>
    <row r="908" ht="14.25" customHeight="1">
      <c r="A908" s="21"/>
    </row>
    <row r="909" ht="14.25" customHeight="1">
      <c r="A909" s="21"/>
    </row>
    <row r="910" ht="14.25" customHeight="1">
      <c r="A910" s="21"/>
    </row>
    <row r="911" ht="14.25" customHeight="1">
      <c r="A911" s="21"/>
    </row>
    <row r="912" ht="14.25" customHeight="1">
      <c r="A912" s="21"/>
    </row>
    <row r="913" ht="14.25" customHeight="1">
      <c r="A913" s="21"/>
    </row>
    <row r="914" ht="14.25" customHeight="1">
      <c r="A914" s="21"/>
    </row>
    <row r="915" ht="14.25" customHeight="1">
      <c r="A915" s="21"/>
    </row>
    <row r="916" ht="14.25" customHeight="1">
      <c r="A916" s="21"/>
    </row>
    <row r="917" ht="14.25" customHeight="1">
      <c r="A917" s="21"/>
    </row>
    <row r="918" ht="14.25" customHeight="1">
      <c r="A918" s="21"/>
    </row>
    <row r="919" ht="14.25" customHeight="1">
      <c r="A919" s="21"/>
    </row>
    <row r="920" ht="14.25" customHeight="1">
      <c r="A920" s="21"/>
    </row>
    <row r="921" ht="14.25" customHeight="1">
      <c r="A921" s="21"/>
    </row>
    <row r="922" ht="14.25" customHeight="1">
      <c r="A922" s="21"/>
    </row>
    <row r="923" ht="14.25" customHeight="1">
      <c r="A923" s="21"/>
    </row>
    <row r="924" ht="14.25" customHeight="1">
      <c r="A924" s="21"/>
    </row>
    <row r="925" ht="14.25" customHeight="1">
      <c r="A925" s="21"/>
    </row>
    <row r="926" ht="14.25" customHeight="1">
      <c r="A926" s="21"/>
    </row>
    <row r="927" ht="14.25" customHeight="1">
      <c r="A927" s="21"/>
    </row>
    <row r="928" ht="14.25" customHeight="1">
      <c r="A928" s="21"/>
    </row>
    <row r="929" ht="14.25" customHeight="1">
      <c r="A929" s="21"/>
    </row>
    <row r="930" ht="14.25" customHeight="1">
      <c r="A930" s="21"/>
    </row>
    <row r="931" ht="14.25" customHeight="1">
      <c r="A931" s="21"/>
    </row>
    <row r="932" ht="14.25" customHeight="1">
      <c r="A932" s="21"/>
    </row>
    <row r="933" ht="14.25" customHeight="1">
      <c r="A933" s="21"/>
    </row>
    <row r="934" ht="14.25" customHeight="1">
      <c r="A934" s="21"/>
    </row>
    <row r="935" ht="14.25" customHeight="1">
      <c r="A935" s="21"/>
    </row>
    <row r="936" ht="14.25" customHeight="1">
      <c r="A936" s="21"/>
    </row>
    <row r="937" ht="14.25" customHeight="1">
      <c r="A937" s="21"/>
    </row>
    <row r="938" ht="14.25" customHeight="1">
      <c r="A938" s="21"/>
    </row>
    <row r="939" ht="14.25" customHeight="1">
      <c r="A939" s="21"/>
    </row>
    <row r="940" ht="14.25" customHeight="1">
      <c r="A940" s="21"/>
    </row>
    <row r="941" ht="14.25" customHeight="1">
      <c r="A941" s="21"/>
    </row>
    <row r="942" ht="14.25" customHeight="1">
      <c r="A942" s="21"/>
    </row>
    <row r="943" ht="14.25" customHeight="1">
      <c r="A943" s="21"/>
    </row>
    <row r="944" ht="14.25" customHeight="1">
      <c r="A944" s="21"/>
    </row>
    <row r="945" ht="14.25" customHeight="1">
      <c r="A945" s="21"/>
    </row>
    <row r="946" ht="14.25" customHeight="1">
      <c r="A946" s="21"/>
    </row>
    <row r="947" ht="14.25" customHeight="1">
      <c r="A947" s="21"/>
    </row>
    <row r="948" ht="14.25" customHeight="1">
      <c r="A948" s="21"/>
    </row>
    <row r="949" ht="14.25" customHeight="1">
      <c r="A949" s="21"/>
    </row>
    <row r="950" ht="14.25" customHeight="1">
      <c r="A950" s="21"/>
    </row>
    <row r="951" ht="14.25" customHeight="1">
      <c r="A951" s="21"/>
    </row>
    <row r="952" ht="14.25" customHeight="1">
      <c r="A952" s="21"/>
    </row>
    <row r="953" ht="14.25" customHeight="1">
      <c r="A953" s="21"/>
    </row>
    <row r="954" ht="14.25" customHeight="1">
      <c r="A954" s="21"/>
    </row>
    <row r="955" ht="14.25" customHeight="1">
      <c r="A955" s="21"/>
    </row>
    <row r="956" ht="14.25" customHeight="1">
      <c r="A956" s="21"/>
    </row>
    <row r="957" ht="14.25" customHeight="1">
      <c r="A957" s="21"/>
    </row>
    <row r="958" ht="14.25" customHeight="1">
      <c r="A958" s="21"/>
    </row>
    <row r="959" ht="14.25" customHeight="1">
      <c r="A959" s="21"/>
    </row>
    <row r="960" ht="14.25" customHeight="1">
      <c r="A960" s="21"/>
    </row>
    <row r="961" ht="14.25" customHeight="1">
      <c r="A961" s="21"/>
    </row>
    <row r="962" ht="14.25" customHeight="1">
      <c r="A962" s="21"/>
    </row>
    <row r="963" ht="14.25" customHeight="1">
      <c r="A963" s="21"/>
    </row>
    <row r="964" ht="14.25" customHeight="1">
      <c r="A964" s="21"/>
    </row>
    <row r="965" ht="14.25" customHeight="1">
      <c r="A965" s="21"/>
    </row>
    <row r="966" ht="14.25" customHeight="1">
      <c r="A966" s="21"/>
    </row>
    <row r="967" ht="14.25" customHeight="1">
      <c r="A967" s="21"/>
    </row>
    <row r="968" ht="14.25" customHeight="1">
      <c r="A968" s="21"/>
    </row>
    <row r="969" ht="14.25" customHeight="1">
      <c r="A969" s="21"/>
    </row>
    <row r="970" ht="14.25" customHeight="1">
      <c r="A970" s="21"/>
    </row>
    <row r="971" ht="14.25" customHeight="1">
      <c r="A971" s="21"/>
    </row>
    <row r="972" ht="14.25" customHeight="1">
      <c r="A972" s="21"/>
    </row>
    <row r="973" ht="14.25" customHeight="1">
      <c r="A973" s="21"/>
    </row>
    <row r="974" ht="14.25" customHeight="1">
      <c r="A974" s="21"/>
    </row>
    <row r="975" ht="14.25" customHeight="1">
      <c r="A975" s="21"/>
    </row>
    <row r="976" ht="14.25" customHeight="1">
      <c r="A976" s="21"/>
    </row>
    <row r="977" ht="14.25" customHeight="1">
      <c r="A977" s="21"/>
    </row>
    <row r="978" ht="14.25" customHeight="1">
      <c r="A978" s="21"/>
    </row>
    <row r="979" ht="14.25" customHeight="1">
      <c r="A979" s="21"/>
    </row>
    <row r="980" ht="14.25" customHeight="1">
      <c r="A980" s="21"/>
    </row>
    <row r="981" ht="14.25" customHeight="1">
      <c r="A981" s="21"/>
    </row>
    <row r="982" ht="14.25" customHeight="1">
      <c r="A982" s="21"/>
    </row>
    <row r="983" ht="14.25" customHeight="1">
      <c r="A983" s="21"/>
    </row>
    <row r="984" ht="14.25" customHeight="1">
      <c r="A984" s="21"/>
    </row>
    <row r="985" ht="14.25" customHeight="1">
      <c r="A985" s="21"/>
    </row>
    <row r="986" ht="14.25" customHeight="1">
      <c r="A986" s="21"/>
    </row>
    <row r="987" ht="14.25" customHeight="1">
      <c r="A987" s="21"/>
    </row>
    <row r="988" ht="14.25" customHeight="1">
      <c r="A988" s="21"/>
    </row>
    <row r="989" ht="14.25" customHeight="1">
      <c r="A989" s="21"/>
    </row>
    <row r="990" ht="14.25" customHeight="1">
      <c r="A990" s="21"/>
    </row>
    <row r="991" ht="14.25" customHeight="1">
      <c r="A991" s="21"/>
    </row>
    <row r="992" ht="14.25" customHeight="1">
      <c r="A992" s="21"/>
    </row>
    <row r="993" ht="14.25" customHeight="1">
      <c r="A993" s="21"/>
    </row>
    <row r="994" ht="14.25" customHeight="1">
      <c r="A994" s="21"/>
    </row>
    <row r="995" ht="14.25" customHeight="1">
      <c r="A995" s="21"/>
    </row>
    <row r="996" ht="14.25" customHeight="1">
      <c r="A996" s="21"/>
    </row>
    <row r="997" ht="14.25" customHeight="1">
      <c r="A997" s="21"/>
    </row>
    <row r="998" ht="14.25" customHeight="1">
      <c r="A998" s="21"/>
    </row>
    <row r="999" ht="14.25" customHeight="1">
      <c r="A999" s="21"/>
    </row>
    <row r="1000" ht="14.25" customHeight="1">
      <c r="A1000" s="21"/>
    </row>
    <row r="1001" ht="14.25" customHeight="1">
      <c r="A1001" s="2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2023-03-22T01:01:25Z</dcterms:created>
  <dc:creator>Juan Sebastián Sandoval Orozco</dc:creator>
</cp:coreProperties>
</file>